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B66C1944-BD91-48FA-BE70-05124F07491F}" xr6:coauthVersionLast="47" xr6:coauthVersionMax="47" xr10:uidLastSave="{00000000-0000-0000-0000-000000000000}"/>
  <bookViews>
    <workbookView xWindow="-108" yWindow="-108" windowWidth="23256" windowHeight="12576" firstSheet="96" activeTab="96" xr2:uid="{00000000-000D-0000-FFFF-FFFF00000000}"/>
  </bookViews>
  <sheets>
    <sheet name="OBSAH" sheetId="60" r:id="rId1"/>
    <sheet name="PŘÍLOHA I" sheetId="7" r:id="rId2"/>
    <sheet name="EU OV1" sheetId="1" r:id="rId3"/>
    <sheet name="EU KM1" sheetId="122" r:id="rId4"/>
    <sheet name="EU INS1" sheetId="3" r:id="rId5"/>
    <sheet name="EU INS2" sheetId="5" r:id="rId6"/>
    <sheet name="EU OVC" sheetId="6" r:id="rId7"/>
    <sheet name="PŘÍLOHA III" sheetId="8" r:id="rId8"/>
    <sheet name="EU OVA" sheetId="9" r:id="rId9"/>
    <sheet name="EU OVB" sheetId="10" r:id="rId10"/>
    <sheet name="PŘÍLOHA V" sheetId="11" r:id="rId11"/>
    <sheet name="EU LI1 " sheetId="12" r:id="rId12"/>
    <sheet name="EU LI2" sheetId="13" r:id="rId13"/>
    <sheet name=" EU LI3" sheetId="14" r:id="rId14"/>
    <sheet name="EU LIA" sheetId="15" r:id="rId15"/>
    <sheet name="EU LIB" sheetId="17" r:id="rId16"/>
    <sheet name="EU PV1" sheetId="18" r:id="rId17"/>
    <sheet name="PŘÍLOHA VII" sheetId="19" r:id="rId18"/>
    <sheet name="EU CC1" sheetId="20" r:id="rId19"/>
    <sheet name="EU CC2 " sheetId="21" r:id="rId20"/>
    <sheet name="EU CCA  " sheetId="22" r:id="rId21"/>
    <sheet name="PŘÍLOHA IX" sheetId="23" r:id="rId22"/>
    <sheet name="EU CCyB1" sheetId="147" r:id="rId23"/>
    <sheet name="EU CCyB2" sheetId="148" r:id="rId24"/>
    <sheet name="PŘÍLOHA XI" sheetId="27" r:id="rId25"/>
    <sheet name="EU LR1 – LRSum" sheetId="28" r:id="rId26"/>
    <sheet name="EU LR2 – LRCom" sheetId="29" r:id="rId27"/>
    <sheet name="EU LR3 – LRSpl" sheetId="30" r:id="rId28"/>
    <sheet name="EU LRA" sheetId="31" r:id="rId29"/>
    <sheet name="PŘÍLOHA XIII" sheetId="33" r:id="rId30"/>
    <sheet name="EU LIQA" sheetId="145" r:id="rId31"/>
    <sheet name="EU LIQ1" sheetId="35" r:id="rId32"/>
    <sheet name="EU LIQB" sheetId="146" r:id="rId33"/>
    <sheet name="EU LIQ2" sheetId="37" r:id="rId34"/>
    <sheet name="PŘÍLOHA XV" sheetId="38" r:id="rId35"/>
    <sheet name="EU CRA" sheetId="39" r:id="rId36"/>
    <sheet name="EU CRB" sheetId="40" r:id="rId37"/>
    <sheet name="EU CR1" sheetId="129" r:id="rId38"/>
    <sheet name="EU CR1-A" sheetId="130" r:id="rId39"/>
    <sheet name="EU CR2" sheetId="131" r:id="rId40"/>
    <sheet name="EU CR2a" sheetId="132" r:id="rId41"/>
    <sheet name="EU CQ1" sheetId="133" r:id="rId42"/>
    <sheet name="EU CQ2" sheetId="134" r:id="rId43"/>
    <sheet name="EU CQ3" sheetId="135" r:id="rId44"/>
    <sheet name="EU CQ4" sheetId="136" r:id="rId45"/>
    <sheet name=" EU CQ5" sheetId="137" r:id="rId46"/>
    <sheet name="EU CQ6" sheetId="138" r:id="rId47"/>
    <sheet name="EU CQ7" sheetId="139" r:id="rId48"/>
    <sheet name="EU CQ8" sheetId="140" r:id="rId49"/>
    <sheet name="PŘÍLOHA XVII" sheetId="53" r:id="rId50"/>
    <sheet name="EU CRC" sheetId="54" r:id="rId51"/>
    <sheet name="EU CR3" sheetId="141" r:id="rId52"/>
    <sheet name="PŘÍLOHA XIX" sheetId="56" r:id="rId53"/>
    <sheet name="EU CRD" sheetId="57" r:id="rId54"/>
    <sheet name="EU CR4" sheetId="58" r:id="rId55"/>
    <sheet name="EU CR5" sheetId="59" r:id="rId56"/>
    <sheet name="PŘÍLOHA XXI" sheetId="77" r:id="rId57"/>
    <sheet name="EU CRE" sheetId="78" r:id="rId58"/>
    <sheet name="EU CR6" sheetId="79" r:id="rId59"/>
    <sheet name="EU CR6-A" sheetId="80" r:id="rId60"/>
    <sheet name="EU CR7" sheetId="81" r:id="rId61"/>
    <sheet name="EU CR7-A" sheetId="82" r:id="rId62"/>
    <sheet name="EU CR8" sheetId="83" r:id="rId63"/>
    <sheet name="EU CR9" sheetId="84" r:id="rId64"/>
    <sheet name="EU CR9.1" sheetId="85" r:id="rId65"/>
    <sheet name="PŘÍLOHA XXIII" sheetId="86" r:id="rId66"/>
    <sheet name="EU CR10 " sheetId="87" r:id="rId67"/>
    <sheet name="PŘÍLOHA XXV" sheetId="88" r:id="rId68"/>
    <sheet name="EU CCRA" sheetId="89" r:id="rId69"/>
    <sheet name="EU CCR1" sheetId="90" r:id="rId70"/>
    <sheet name="EU CCR2" sheetId="91" r:id="rId71"/>
    <sheet name="EU CCR3" sheetId="92" r:id="rId72"/>
    <sheet name="EU CCR4" sheetId="93" r:id="rId73"/>
    <sheet name="EU CCR5" sheetId="94" r:id="rId74"/>
    <sheet name="EU CCR6" sheetId="95" r:id="rId75"/>
    <sheet name="EU CCR7" sheetId="96" r:id="rId76"/>
    <sheet name="EU CCR8" sheetId="97" r:id="rId77"/>
    <sheet name="PŘÍLOHA XXVII" sheetId="98" r:id="rId78"/>
    <sheet name="EU SECA" sheetId="100" r:id="rId79"/>
    <sheet name="EU SEC1" sheetId="101" r:id="rId80"/>
    <sheet name="EU SEC2" sheetId="102" r:id="rId81"/>
    <sheet name="EU SEC3" sheetId="103" r:id="rId82"/>
    <sheet name="EU SEC4" sheetId="104" r:id="rId83"/>
    <sheet name="EU SEC5" sheetId="105" r:id="rId84"/>
    <sheet name="PŘÍLOHA XXIX" sheetId="106" r:id="rId85"/>
    <sheet name="EU MRA" sheetId="107" r:id="rId86"/>
    <sheet name="EU MR1" sheetId="108" r:id="rId87"/>
    <sheet name="EU MRB" sheetId="109" r:id="rId88"/>
    <sheet name="EU MR2-A" sheetId="110" r:id="rId89"/>
    <sheet name="EU MR2-B" sheetId="111" r:id="rId90"/>
    <sheet name="EU MR3" sheetId="112" r:id="rId91"/>
    <sheet name="EU MR4" sheetId="113" r:id="rId92"/>
    <sheet name="PŘÍLOHA XXXI" sheetId="62" r:id="rId93"/>
    <sheet name="EU ORA" sheetId="63" r:id="rId94"/>
    <sheet name="EU OR1" sheetId="64" r:id="rId95"/>
    <sheet name="PŘÍLOHA XXXIII" sheetId="65" r:id="rId96"/>
    <sheet name="EU REMA" sheetId="149" r:id="rId97"/>
    <sheet name="EU REM1" sheetId="150" r:id="rId98"/>
    <sheet name="EU REM2" sheetId="151" r:id="rId99"/>
    <sheet name="EU REM3" sheetId="152" r:id="rId100"/>
    <sheet name="EU REM4" sheetId="153" r:id="rId101"/>
    <sheet name="EU REM5" sheetId="154" r:id="rId102"/>
    <sheet name="PŘÍLOHA XXXV" sheetId="72" r:id="rId103"/>
    <sheet name="EU AE1" sheetId="73" r:id="rId104"/>
    <sheet name="EU AE2" sheetId="74" r:id="rId105"/>
    <sheet name=" EU AE3" sheetId="75" r:id="rId106"/>
    <sheet name="EU AE4" sheetId="76" r:id="rId107"/>
    <sheet name="EBA_GL_2018_01" sheetId="117" r:id="rId108"/>
    <sheet name="EBA GL 2020_07-1" sheetId="142" r:id="rId109"/>
    <sheet name="EBA GL 2020_07-2" sheetId="143" r:id="rId110"/>
    <sheet name="EBA GL 2020_07-3" sheetId="144" r:id="rId111"/>
    <sheet name="Definice_Legenda" sheetId="118" r:id="rId112"/>
  </sheets>
  <externalReferences>
    <externalReference r:id="rId113"/>
    <externalReference r:id="rId114"/>
    <externalReference r:id="rId115"/>
    <externalReference r:id="rId116"/>
    <externalReference r:id="rId117"/>
    <externalReference r:id="rId118"/>
  </externalReferences>
  <definedNames>
    <definedName name="_xlnm._FilterDatabase" localSheetId="0" hidden="1">OBSAH!$B$6:$Q$116</definedName>
    <definedName name="_ftn1" localSheetId="86">'EU MR1'!$G$13</definedName>
    <definedName name="_ftnref1" localSheetId="86">'EU MR1'!$G$10</definedName>
    <definedName name="_Toc483499698" localSheetId="11">'EU LI1 '!$C$3</definedName>
    <definedName name="_Toc483499734" localSheetId="90">'EU MR3'!#REF!</definedName>
    <definedName name="_Toc483499735" localSheetId="91">'EU MR4'!#REF!</definedName>
    <definedName name="_Toc510626265" localSheetId="107">EBA_GL_2018_01!#REF!</definedName>
    <definedName name="_Toc510626265" localSheetId="1">'PŘÍLOHA I'!#REF!</definedName>
    <definedName name="_Toc510626265" localSheetId="7">'PŘÍLOHA III'!#REF!</definedName>
    <definedName name="_Toc510626265" localSheetId="21">'PŘÍLOHA IX'!#REF!</definedName>
    <definedName name="_Toc510626265" localSheetId="10">'PŘÍLOHA V'!#REF!</definedName>
    <definedName name="_Toc510626265" localSheetId="17">'PŘÍLOHA VII'!#REF!</definedName>
    <definedName name="_Toc510626265" localSheetId="24">'PŘÍLOHA XI'!#REF!</definedName>
    <definedName name="_Toc510626265" localSheetId="29">'PŘÍLOHA XIII'!#REF!</definedName>
    <definedName name="_Toc510626265" localSheetId="52">'PŘÍLOHA XIX'!#REF!</definedName>
    <definedName name="_Toc510626265" localSheetId="34">'PŘÍLOHA XV'!#REF!</definedName>
    <definedName name="_Toc510626265" localSheetId="49">'PŘÍLOHA XVII'!#REF!</definedName>
    <definedName name="_Toc510626265" localSheetId="56">'PŘÍLOHA XXI'!#REF!</definedName>
    <definedName name="_Toc510626265" localSheetId="65">'PŘÍLOHA XXIII'!#REF!</definedName>
    <definedName name="_Toc510626265" localSheetId="84">'PŘÍLOHA XXIX'!#REF!</definedName>
    <definedName name="_Toc510626265" localSheetId="67">'PŘÍLOHA XXV'!#REF!</definedName>
    <definedName name="_Toc510626265" localSheetId="77">'PŘÍLOHA XXVII'!#REF!</definedName>
    <definedName name="_Toc510626265" localSheetId="92">'PŘÍLOHA XXXI'!#REF!</definedName>
    <definedName name="_Toc510626265" localSheetId="95">'PŘÍLOHA XXXIII'!#REF!</definedName>
    <definedName name="_Toc510626265" localSheetId="102">'PŘÍLOHA XXXV'!#REF!</definedName>
    <definedName name="_Toc510626266" localSheetId="107">EBA_GL_2018_01!#REF!</definedName>
    <definedName name="_Toc510626266" localSheetId="1">'PŘÍLOHA I'!#REF!</definedName>
    <definedName name="_Toc510626266" localSheetId="7">'PŘÍLOHA III'!#REF!</definedName>
    <definedName name="_Toc510626266" localSheetId="21">'PŘÍLOHA IX'!#REF!</definedName>
    <definedName name="_Toc510626266" localSheetId="10">'PŘÍLOHA V'!#REF!</definedName>
    <definedName name="_Toc510626266" localSheetId="17">'PŘÍLOHA VII'!#REF!</definedName>
    <definedName name="_Toc510626266" localSheetId="24">'PŘÍLOHA XI'!#REF!</definedName>
    <definedName name="_Toc510626266" localSheetId="29">'PŘÍLOHA XIII'!#REF!</definedName>
    <definedName name="_Toc510626266" localSheetId="52">'PŘÍLOHA XIX'!#REF!</definedName>
    <definedName name="_Toc510626266" localSheetId="34">'PŘÍLOHA XV'!#REF!</definedName>
    <definedName name="_Toc510626266" localSheetId="49">'PŘÍLOHA XVII'!#REF!</definedName>
    <definedName name="_Toc510626266" localSheetId="56">'PŘÍLOHA XXI'!#REF!</definedName>
    <definedName name="_Toc510626266" localSheetId="65">'PŘÍLOHA XXIII'!#REF!</definedName>
    <definedName name="_Toc510626266" localSheetId="84">'PŘÍLOHA XXIX'!#REF!</definedName>
    <definedName name="_Toc510626266" localSheetId="67">'PŘÍLOHA XXV'!#REF!</definedName>
    <definedName name="_Toc510626266" localSheetId="77">'PŘÍLOHA XXVII'!#REF!</definedName>
    <definedName name="_Toc510626266" localSheetId="92">'PŘÍLOHA XXXI'!#REF!</definedName>
    <definedName name="_Toc510626266" localSheetId="95">'PŘÍLOHA XXXIII'!#REF!</definedName>
    <definedName name="_Toc510626266" localSheetId="102">'PŘÍLOHA XXXV'!#REF!</definedName>
    <definedName name="_Toc510626267" localSheetId="107">EBA_GL_2018_01!#REF!</definedName>
    <definedName name="_Toc510626267" localSheetId="1">'PŘÍLOHA I'!#REF!</definedName>
    <definedName name="_Toc510626267" localSheetId="7">'PŘÍLOHA III'!#REF!</definedName>
    <definedName name="_Toc510626267" localSheetId="21">'PŘÍLOHA IX'!#REF!</definedName>
    <definedName name="_Toc510626267" localSheetId="10">'PŘÍLOHA V'!#REF!</definedName>
    <definedName name="_Toc510626267" localSheetId="17">'PŘÍLOHA VII'!#REF!</definedName>
    <definedName name="_Toc510626267" localSheetId="24">'PŘÍLOHA XI'!#REF!</definedName>
    <definedName name="_Toc510626267" localSheetId="29">'PŘÍLOHA XIII'!#REF!</definedName>
    <definedName name="_Toc510626267" localSheetId="52">'PŘÍLOHA XIX'!#REF!</definedName>
    <definedName name="_Toc510626267" localSheetId="34">'PŘÍLOHA XV'!#REF!</definedName>
    <definedName name="_Toc510626267" localSheetId="49">'PŘÍLOHA XVII'!#REF!</definedName>
    <definedName name="_Toc510626267" localSheetId="56">'PŘÍLOHA XXI'!#REF!</definedName>
    <definedName name="_Toc510626267" localSheetId="65">'PŘÍLOHA XXIII'!#REF!</definedName>
    <definedName name="_Toc510626267" localSheetId="84">'PŘÍLOHA XXIX'!#REF!</definedName>
    <definedName name="_Toc510626267" localSheetId="67">'PŘÍLOHA XXV'!#REF!</definedName>
    <definedName name="_Toc510626267" localSheetId="77">'PŘÍLOHA XXVII'!#REF!</definedName>
    <definedName name="_Toc510626267" localSheetId="92">'PŘÍLOHA XXXI'!#REF!</definedName>
    <definedName name="_Toc510626267" localSheetId="95">'PŘÍLOHA XXXIII'!#REF!</definedName>
    <definedName name="_Toc510626267" localSheetId="102">'PŘÍLOHA XXXV'!#REF!</definedName>
    <definedName name="_Toc510626268" localSheetId="107">EBA_GL_2018_01!#REF!</definedName>
    <definedName name="_Toc510626268" localSheetId="1">'PŘÍLOHA I'!#REF!</definedName>
    <definedName name="_Toc510626268" localSheetId="7">'PŘÍLOHA III'!#REF!</definedName>
    <definedName name="_Toc510626268" localSheetId="21">'PŘÍLOHA IX'!#REF!</definedName>
    <definedName name="_Toc510626268" localSheetId="10">'PŘÍLOHA V'!#REF!</definedName>
    <definedName name="_Toc510626268" localSheetId="17">'PŘÍLOHA VII'!#REF!</definedName>
    <definedName name="_Toc510626268" localSheetId="24">'PŘÍLOHA XI'!#REF!</definedName>
    <definedName name="_Toc510626268" localSheetId="29">'PŘÍLOHA XIII'!#REF!</definedName>
    <definedName name="_Toc510626268" localSheetId="52">'PŘÍLOHA XIX'!#REF!</definedName>
    <definedName name="_Toc510626268" localSheetId="34">'PŘÍLOHA XV'!#REF!</definedName>
    <definedName name="_Toc510626268" localSheetId="49">'PŘÍLOHA XVII'!#REF!</definedName>
    <definedName name="_Toc510626268" localSheetId="56">'PŘÍLOHA XXI'!#REF!</definedName>
    <definedName name="_Toc510626268" localSheetId="65">'PŘÍLOHA XXIII'!#REF!</definedName>
    <definedName name="_Toc510626268" localSheetId="84">'PŘÍLOHA XXIX'!#REF!</definedName>
    <definedName name="_Toc510626268" localSheetId="67">'PŘÍLOHA XXV'!#REF!</definedName>
    <definedName name="_Toc510626268" localSheetId="77">'PŘÍLOHA XXVII'!#REF!</definedName>
    <definedName name="_Toc510626268" localSheetId="92">'PŘÍLOHA XXXI'!#REF!</definedName>
    <definedName name="_Toc510626268" localSheetId="95">'PŘÍLOHA XXXIII'!#REF!</definedName>
    <definedName name="_Toc510626268" localSheetId="102">'PŘÍLOHA XXXV'!#REF!</definedName>
    <definedName name="_Toc510626269" localSheetId="107">EBA_GL_2018_01!#REF!</definedName>
    <definedName name="_Toc510626269" localSheetId="1">'PŘÍLOHA I'!#REF!</definedName>
    <definedName name="_Toc510626269" localSheetId="7">'PŘÍLOHA III'!#REF!</definedName>
    <definedName name="_Toc510626269" localSheetId="21">'PŘÍLOHA IX'!#REF!</definedName>
    <definedName name="_Toc510626269" localSheetId="10">'PŘÍLOHA V'!#REF!</definedName>
    <definedName name="_Toc510626269" localSheetId="17">'PŘÍLOHA VII'!#REF!</definedName>
    <definedName name="_Toc510626269" localSheetId="24">'PŘÍLOHA XI'!#REF!</definedName>
    <definedName name="_Toc510626269" localSheetId="29">'PŘÍLOHA XIII'!#REF!</definedName>
    <definedName name="_Toc510626269" localSheetId="52">'PŘÍLOHA XIX'!#REF!</definedName>
    <definedName name="_Toc510626269" localSheetId="34">'PŘÍLOHA XV'!#REF!</definedName>
    <definedName name="_Toc510626269" localSheetId="49">'PŘÍLOHA XVII'!#REF!</definedName>
    <definedName name="_Toc510626269" localSheetId="56">'PŘÍLOHA XXI'!#REF!</definedName>
    <definedName name="_Toc510626269" localSheetId="65">'PŘÍLOHA XXIII'!#REF!</definedName>
    <definedName name="_Toc510626269" localSheetId="84">'PŘÍLOHA XXIX'!#REF!</definedName>
    <definedName name="_Toc510626269" localSheetId="67">'PŘÍLOHA XXV'!#REF!</definedName>
    <definedName name="_Toc510626269" localSheetId="77">'PŘÍLOHA XXVII'!#REF!</definedName>
    <definedName name="_Toc510626269" localSheetId="92">'PŘÍLOHA XXXI'!#REF!</definedName>
    <definedName name="_Toc510626269" localSheetId="95">'PŘÍLOHA XXXIII'!#REF!</definedName>
    <definedName name="_Toc510626269" localSheetId="102">'PŘÍLOHA XXXV'!#REF!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18">'EU CC1'!$7:$7</definedName>
    <definedName name="_xlnm.Print_Area" localSheetId="51">'EU CR3'!$B$1:$K$21</definedName>
    <definedName name="_xlnm.Print_Area" localSheetId="59">'EU CR6-A'!$A$2:$J$24</definedName>
    <definedName name="_xlnm.Print_Area" localSheetId="60">'EU CR7'!$B$2:$H$27</definedName>
    <definedName name="_xlnm.Print_Area" localSheetId="63">'EU CR9'!$B$4:$J$51</definedName>
    <definedName name="_xlnm.Print_Area" localSheetId="64">'EU CR9.1'!$B$2:$I$30</definedName>
    <definedName name="_xlnm.Print_Area" localSheetId="28">'EU LRA'!$B$2:$D$9</definedName>
    <definedName name="_xlnm.Print_Area" localSheetId="18">'EU CC1'!$B$7:$E$127</definedName>
    <definedName name="_xlnm.Print_Area" localSheetId="11">'EU LI1 '!$B$3:$J$31</definedName>
    <definedName name="_xlnm.Print_Area" localSheetId="25">'EU LR1 – LRSum'!$B$2:$D$21</definedName>
    <definedName name="_xlnm.Print_Area" localSheetId="26">'EU LR2 – LRCom'!$B$2:$E$72</definedName>
    <definedName name="_xlnm.Print_Area" localSheetId="27">'EU LR3 – LRSpl'!$B$2:$D$17</definedName>
    <definedName name="_xlnm.Print_Area" localSheetId="83">'EU SEC5'!$A$1:$E$19</definedName>
    <definedName name="_xlnm.Print_Area" localSheetId="0">OBSAH!$B$1:$M$132</definedName>
    <definedName name="Z_1DB48480_6711_40FB_9C4F_EB173E700CA0_.wvu.PrintArea" localSheetId="110" hidden="1">'EBA GL 2020_07-3'!$C$1:$H$23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50" l="1"/>
  <c r="H27" i="150"/>
  <c r="G27" i="150"/>
  <c r="F27" i="150"/>
  <c r="D8" i="148"/>
  <c r="D9" i="148" s="1"/>
  <c r="N15" i="147"/>
  <c r="M15" i="147"/>
  <c r="L15" i="147"/>
  <c r="K15" i="147"/>
  <c r="J15" i="147"/>
  <c r="I15" i="147"/>
  <c r="G15" i="147"/>
  <c r="F15" i="147"/>
  <c r="E15" i="147"/>
  <c r="D15" i="147"/>
  <c r="C15" i="147"/>
  <c r="H12" i="147"/>
  <c r="H11" i="147"/>
  <c r="H15" i="147" s="1"/>
  <c r="G22" i="144" l="1"/>
  <c r="F22" i="144"/>
  <c r="E22" i="144"/>
  <c r="D22" i="144"/>
  <c r="G21" i="144"/>
  <c r="F21" i="144"/>
  <c r="E21" i="144"/>
  <c r="D21" i="144"/>
  <c r="G20" i="144"/>
  <c r="F20" i="144"/>
  <c r="E20" i="144"/>
  <c r="D20" i="144"/>
  <c r="G19" i="144"/>
  <c r="F19" i="144"/>
  <c r="E19" i="144"/>
  <c r="D19" i="144"/>
  <c r="G18" i="144"/>
  <c r="F18" i="144"/>
  <c r="E18" i="144"/>
  <c r="D18" i="144"/>
  <c r="G17" i="144"/>
  <c r="F17" i="144"/>
  <c r="E17" i="144"/>
  <c r="D17" i="144"/>
  <c r="L23" i="143"/>
  <c r="K23" i="143"/>
  <c r="J23" i="143"/>
  <c r="I23" i="143"/>
  <c r="H23" i="143"/>
  <c r="F23" i="143"/>
  <c r="G23" i="143" s="1"/>
  <c r="E23" i="143"/>
  <c r="L22" i="143"/>
  <c r="K22" i="143"/>
  <c r="J22" i="143"/>
  <c r="I22" i="143"/>
  <c r="H22" i="143"/>
  <c r="F22" i="143"/>
  <c r="G22" i="143" s="1"/>
  <c r="E22" i="143"/>
  <c r="L21" i="143"/>
  <c r="K21" i="143"/>
  <c r="J21" i="143"/>
  <c r="I21" i="143"/>
  <c r="H21" i="143"/>
  <c r="F21" i="143"/>
  <c r="G21" i="143" s="1"/>
  <c r="E21" i="143"/>
  <c r="L20" i="143"/>
  <c r="K20" i="143"/>
  <c r="J20" i="143"/>
  <c r="I20" i="143"/>
  <c r="H20" i="143"/>
  <c r="F20" i="143"/>
  <c r="G20" i="143" s="1"/>
  <c r="E20" i="143"/>
  <c r="L19" i="143"/>
  <c r="K19" i="143"/>
  <c r="J19" i="143"/>
  <c r="I19" i="143"/>
  <c r="H19" i="143"/>
  <c r="F19" i="143"/>
  <c r="G19" i="143" s="1"/>
  <c r="E19" i="143"/>
  <c r="D19" i="143"/>
  <c r="E18" i="143"/>
  <c r="D18" i="143"/>
  <c r="T24" i="142"/>
  <c r="S24" i="142"/>
  <c r="R24" i="142"/>
  <c r="Q24" i="142"/>
  <c r="P24" i="142"/>
  <c r="O24" i="142"/>
  <c r="N24" i="142"/>
  <c r="M24" i="142"/>
  <c r="L24" i="142"/>
  <c r="K24" i="142"/>
  <c r="J24" i="142"/>
  <c r="I24" i="142"/>
  <c r="H24" i="142"/>
  <c r="G24" i="142"/>
  <c r="F24" i="142"/>
  <c r="E24" i="142"/>
  <c r="T23" i="142"/>
  <c r="S23" i="142"/>
  <c r="R23" i="142"/>
  <c r="Q23" i="142"/>
  <c r="P23" i="142"/>
  <c r="O23" i="142"/>
  <c r="N23" i="142"/>
  <c r="M23" i="142"/>
  <c r="L23" i="142"/>
  <c r="K23" i="142"/>
  <c r="J23" i="142"/>
  <c r="I23" i="142"/>
  <c r="H23" i="142"/>
  <c r="G23" i="142"/>
  <c r="F23" i="142"/>
  <c r="E23" i="142"/>
  <c r="T22" i="142"/>
  <c r="S22" i="142"/>
  <c r="R22" i="142"/>
  <c r="Q22" i="142"/>
  <c r="P22" i="142"/>
  <c r="O22" i="142"/>
  <c r="N22" i="142"/>
  <c r="M22" i="142"/>
  <c r="L22" i="142"/>
  <c r="K22" i="142"/>
  <c r="J22" i="142"/>
  <c r="I22" i="142"/>
  <c r="H22" i="142"/>
  <c r="G22" i="142"/>
  <c r="F22" i="142"/>
  <c r="E22" i="142"/>
  <c r="T21" i="142"/>
  <c r="S21" i="142"/>
  <c r="R21" i="142"/>
  <c r="Q21" i="142"/>
  <c r="P21" i="142"/>
  <c r="O21" i="142"/>
  <c r="N21" i="142"/>
  <c r="M21" i="142"/>
  <c r="L21" i="142"/>
  <c r="K21" i="142"/>
  <c r="J21" i="142"/>
  <c r="I21" i="142"/>
  <c r="H21" i="142"/>
  <c r="G21" i="142"/>
  <c r="F21" i="142"/>
  <c r="E21" i="142"/>
  <c r="T20" i="142"/>
  <c r="S20" i="142"/>
  <c r="R20" i="142"/>
  <c r="Q20" i="142"/>
  <c r="P20" i="142"/>
  <c r="O20" i="142"/>
  <c r="N20" i="142"/>
  <c r="M20" i="142"/>
  <c r="L20" i="142"/>
  <c r="K20" i="142"/>
  <c r="J20" i="142"/>
  <c r="I20" i="142"/>
  <c r="H20" i="142"/>
  <c r="G20" i="142"/>
  <c r="F20" i="142"/>
  <c r="E20" i="142"/>
  <c r="T19" i="142"/>
  <c r="S19" i="142"/>
  <c r="R19" i="142"/>
  <c r="Q19" i="142"/>
  <c r="P19" i="142"/>
  <c r="O19" i="142"/>
  <c r="N19" i="142"/>
  <c r="M19" i="142"/>
  <c r="L19" i="142"/>
  <c r="K19" i="142"/>
  <c r="J19" i="142"/>
  <c r="I19" i="142"/>
  <c r="H19" i="142"/>
  <c r="G19" i="142"/>
  <c r="F19" i="142"/>
  <c r="E19" i="142"/>
  <c r="B5" i="129"/>
  <c r="F36" i="37" l="1"/>
  <c r="G36" i="37"/>
  <c r="H36" i="37" l="1"/>
  <c r="E36" i="37"/>
  <c r="F31" i="122"/>
  <c r="G31" i="122"/>
  <c r="H31" i="122"/>
  <c r="F33" i="122"/>
  <c r="E43" i="21" l="1"/>
  <c r="D43" i="21"/>
  <c r="D35" i="21"/>
  <c r="E35" i="21"/>
  <c r="D23" i="21"/>
  <c r="E23" i="21"/>
  <c r="E31" i="122"/>
  <c r="E33" i="122"/>
  <c r="D31" i="122" l="1"/>
  <c r="D33" i="122"/>
  <c r="F38" i="1" l="1"/>
  <c r="F36" i="1"/>
  <c r="F30" i="1"/>
  <c r="F29" i="1"/>
  <c r="F28" i="1"/>
  <c r="F27" i="1"/>
  <c r="E11" i="1"/>
  <c r="F34" i="1"/>
  <c r="F26" i="1"/>
  <c r="F25" i="1"/>
  <c r="F17" i="1"/>
  <c r="F16" i="1"/>
  <c r="F12" i="1"/>
  <c r="F15" i="1" l="1"/>
  <c r="F9" i="1" l="1"/>
  <c r="F39" i="1" l="1"/>
  <c r="F33" i="1"/>
  <c r="F32" i="1"/>
  <c r="F10" i="1" l="1"/>
  <c r="F18" i="1"/>
  <c r="F37" i="1"/>
  <c r="F8" i="1"/>
  <c r="D11" i="1" l="1"/>
  <c r="F11" i="1" s="1"/>
  <c r="F13" i="1"/>
  <c r="F31" i="1"/>
  <c r="F14" i="1"/>
  <c r="F44" i="1" l="1"/>
  <c r="E68" i="29"/>
  <c r="E70" i="29" s="1"/>
  <c r="E72" i="29" s="1"/>
  <c r="E58" i="29"/>
  <c r="E57" i="29"/>
  <c r="E37" i="29"/>
  <c r="E63" i="29" l="1"/>
  <c r="E69" i="29"/>
  <c r="E71" i="29" s="1"/>
  <c r="C16" i="82" l="1"/>
  <c r="P12" i="82"/>
  <c r="P16" i="82"/>
  <c r="C32" i="82"/>
  <c r="P32" i="82"/>
  <c r="C12" i="82"/>
  <c r="M32" i="82" l="1"/>
  <c r="N32" i="82"/>
  <c r="E32" i="82"/>
  <c r="H16" i="82"/>
  <c r="D32" i="82"/>
  <c r="D12" i="82"/>
  <c r="H12" i="82"/>
  <c r="G16" i="82"/>
  <c r="F16" i="82"/>
  <c r="F32" i="82"/>
  <c r="N16" i="82"/>
  <c r="G12" i="82"/>
  <c r="F12" i="82"/>
  <c r="D16" i="82"/>
  <c r="N12" i="82"/>
  <c r="G32" i="82"/>
  <c r="M12" i="82"/>
  <c r="M16" i="82"/>
  <c r="E12" i="82"/>
  <c r="H32" i="82"/>
  <c r="E16" i="82"/>
  <c r="D68" i="29" l="1"/>
  <c r="D37" i="29"/>
  <c r="D8" i="30"/>
  <c r="D6" i="30" s="1"/>
  <c r="D69" i="29" l="1"/>
  <c r="D71" i="29" s="1"/>
  <c r="D63" i="29"/>
  <c r="D70" i="29"/>
  <c r="D72" i="29" s="1"/>
  <c r="D58" i="29"/>
  <c r="D57" i="29"/>
  <c r="D98" i="20"/>
  <c r="D49" i="20" l="1"/>
  <c r="D9" i="20"/>
  <c r="D19" i="20" s="1"/>
  <c r="D50" i="20" l="1"/>
  <c r="D71" i="20" s="1"/>
  <c r="D95" i="20" l="1"/>
  <c r="D104" i="20" s="1"/>
  <c r="D92" i="20"/>
  <c r="D97" i="20" s="1"/>
  <c r="D9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CBEEEE11-F20D-49E0-9EBA-227E455A52B3}">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<sst xmlns="http://schemas.openxmlformats.org/spreadsheetml/2006/main" count="4740" uniqueCount="2224">
  <si>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</si>
  <si>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</si>
  <si>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</si>
  <si>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</si>
  <si>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</si>
  <si>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</si>
  <si>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</si>
  <si>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</si>
  <si>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</si>
  <si>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</si>
  <si>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</si>
  <si>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</si>
  <si>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</si>
  <si>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</si>
  <si>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</si>
  <si>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</si>
  <si>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</si>
  <si>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</si>
  <si>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</si>
  <si>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</si>
  <si>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</si>
  <si>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</si>
  <si>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</si>
  <si>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</si>
  <si>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</si>
  <si>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</si>
  <si>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</si>
  <si>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</si>
  <si>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</si>
  <si>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</si>
  <si>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</si>
  <si>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</si>
  <si>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</si>
  <si>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</si>
  <si>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</si>
  <si>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</si>
  <si>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</si>
  <si>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</si>
  <si>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</si>
  <si>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</si>
  <si>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</si>
  <si>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</si>
  <si>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</si>
  <si>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</si>
  <si>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</si>
  <si>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</si>
  <si>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</si>
  <si>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</si>
  <si>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</si>
  <si>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</si>
  <si>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</si>
  <si>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</si>
  <si>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</si>
  <si>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</si>
  <si>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</si>
  <si>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</si>
  <si>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</si>
  <si>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</si>
  <si>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</si>
  <si>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</si>
  <si>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</si>
  <si>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</si>
  <si>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</si>
  <si>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</si>
  <si>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</si>
  <si>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</si>
  <si>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</si>
  <si>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</si>
  <si>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</si>
  <si>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</si>
  <si>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</si>
  <si>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</si>
  <si>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</si>
  <si>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</si>
  <si>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</si>
  <si>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</si>
  <si>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</si>
  <si>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</si>
  <si>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</si>
  <si>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</si>
  <si>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</si>
  <si>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</si>
  <si>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</si>
  <si>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</si>
  <si>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</si>
  <si>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</si>
  <si>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</si>
  <si>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</si>
  <si>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</si>
  <si>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</si>
  <si>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</si>
  <si>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</si>
  <si>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</si>
  <si>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</si>
  <si>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</si>
  <si>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</si>
  <si>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</si>
  <si>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</si>
  <si>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</si>
  <si>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</si>
  <si>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</si>
  <si>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</si>
  <si>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</si>
  <si>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</si>
  <si>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</si>
  <si>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</si>
  <si>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</si>
  <si>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</si>
  <si>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</si>
  <si>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</si>
  <si>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</si>
  <si>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</si>
  <si>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</si>
  <si>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</si>
  <si>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</si>
  <si>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</si>
  <si>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</si>
  <si>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</si>
  <si>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</si>
  <si>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</si>
  <si>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</si>
  <si>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</si>
  <si>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</si>
  <si>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</si>
  <si>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</si>
  <si>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</si>
  <si>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</si>
  <si>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</si>
  <si>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</si>
  <si>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</si>
  <si>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</si>
  <si>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</si>
  <si>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</si>
  <si>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</si>
  <si>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</si>
  <si>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</si>
  <si>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</si>
  <si>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</si>
  <si>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</si>
  <si>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</si>
  <si>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</si>
  <si>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</si>
  <si>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</si>
  <si>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</si>
  <si>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</si>
  <si>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</si>
  <si>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</si>
  <si>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</si>
  <si>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</si>
  <si>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</si>
  <si>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</si>
  <si>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</si>
  <si>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</si>
  <si>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</si>
  <si>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</si>
  <si>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</si>
  <si>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</si>
  <si>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</si>
  <si>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</si>
  <si>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</si>
  <si>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</si>
  <si>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</si>
  <si>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</si>
  <si>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</si>
  <si>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</si>
  <si>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</si>
  <si>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</si>
  <si>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</si>
  <si>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</si>
  <si>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</si>
  <si>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</si>
  <si>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</si>
  <si>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</si>
  <si>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</si>
  <si>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</si>
  <si>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</si>
  <si>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</si>
  <si>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</si>
  <si>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</si>
  <si>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</si>
  <si>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</si>
  <si>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</si>
  <si>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</si>
  <si>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</si>
  <si>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</si>
  <si>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</si>
  <si>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</si>
  <si>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</si>
  <si>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</si>
  <si>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</si>
  <si>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</si>
  <si>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</si>
  <si>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</si>
  <si>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</si>
  <si>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</si>
  <si>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</si>
  <si>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</si>
  <si>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</si>
  <si>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</si>
  <si>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</si>
  <si>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</si>
  <si>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</si>
  <si>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</si>
  <si>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</si>
  <si>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</si>
  <si>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</si>
  <si>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</si>
  <si>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</si>
  <si>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</si>
  <si>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</si>
  <si>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</si>
  <si>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</si>
  <si>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</si>
  <si>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</si>
  <si>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</si>
  <si>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</si>
  <si>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</si>
  <si>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</si>
  <si>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</si>
  <si>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</si>
  <si>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</si>
  <si>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</si>
  <si>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</si>
  <si>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</si>
  <si>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</si>
  <si>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</si>
  <si>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</si>
  <si>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</si>
  <si>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</si>
  <si>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</si>
  <si>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</si>
  <si>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</si>
  <si>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</si>
  <si>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</si>
  <si>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</si>
  <si>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</si>
  <si>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</si>
  <si>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</si>
  <si>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</si>
  <si>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</si>
  <si>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</si>
  <si>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</si>
  <si>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</si>
  <si>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</si>
  <si>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</si>
  <si>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</si>
  <si>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</si>
  <si>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</si>
  <si>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</si>
  <si>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</si>
  <si>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</si>
  <si>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</si>
  <si>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</si>
  <si>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</si>
  <si>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</si>
  <si>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</si>
  <si>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</si>
  <si>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</si>
  <si>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</si>
  <si>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</si>
  <si>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</si>
  <si>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</si>
  <si>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</si>
  <si>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</si>
  <si>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</si>
  <si>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</si>
  <si>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</si>
  <si>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</si>
  <si>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</si>
  <si>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</si>
  <si>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</si>
  <si>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</si>
  <si>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</si>
  <si>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</si>
  <si>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</si>
  <si>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</si>
  <si>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</si>
  <si>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</si>
  <si>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</si>
  <si>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</si>
  <si>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</si>
  <si>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</si>
  <si>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</si>
  <si>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</si>
  <si>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</si>
  <si>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</si>
  <si>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</si>
  <si>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</si>
  <si>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</si>
  <si>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</si>
  <si>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</si>
  <si>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</si>
  <si>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</si>
  <si>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</si>
  <si>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</si>
  <si>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</si>
  <si>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</si>
  <si>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</si>
  <si>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</si>
  <si>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</si>
  <si>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</si>
  <si>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</si>
  <si>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</si>
  <si>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</si>
  <si>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</si>
  <si>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</si>
  <si>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</si>
  <si>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</si>
  <si>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</si>
  <si>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</si>
  <si>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</si>
  <si>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</si>
  <si>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</si>
  <si>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</si>
  <si>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</si>
  <si>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</si>
  <si>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</si>
  <si>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</si>
  <si>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</si>
  <si>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</si>
  <si>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</si>
  <si>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</si>
  <si>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</si>
  <si>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</si>
  <si>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</si>
  <si>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</si>
  <si>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</si>
  <si>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</si>
  <si>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</si>
  <si>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</si>
  <si>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</si>
  <si>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</si>
  <si>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</si>
  <si>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</si>
  <si>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</si>
  <si>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</si>
  <si>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</si>
  <si>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</si>
  <si>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</si>
  <si>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</si>
  <si>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</si>
  <si>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</si>
  <si>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</si>
  <si>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</si>
  <si>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</si>
  <si>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</si>
  <si>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</si>
  <si>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</si>
  <si>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</si>
  <si>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</si>
  <si>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</si>
  <si>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</si>
  <si>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</si>
  <si>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</si>
  <si>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</si>
  <si>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</si>
  <si>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</si>
  <si>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</si>
  <si>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</si>
  <si>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</si>
  <si>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</si>
  <si>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</si>
  <si>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</si>
  <si>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</si>
  <si>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</si>
  <si>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</si>
  <si>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</si>
  <si>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</si>
  <si>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</si>
  <si>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</si>
  <si>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</si>
  <si>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</si>
  <si>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</si>
  <si>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</si>
  <si>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</si>
  <si>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</si>
  <si>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</si>
  <si>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</si>
  <si>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</si>
  <si>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</si>
  <si>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</si>
  <si>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</si>
  <si>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</si>
  <si>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</si>
  <si>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</si>
  <si>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</si>
  <si>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</si>
  <si>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</si>
  <si>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</si>
  <si>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</si>
  <si>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</si>
  <si>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</si>
  <si>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</si>
  <si>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</si>
  <si>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</si>
  <si>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</si>
  <si>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</si>
  <si>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</si>
  <si>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</si>
  <si>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</si>
  <si>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</si>
  <si>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</si>
  <si>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</si>
  <si>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</si>
  <si>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</si>
  <si>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</si>
  <si>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</si>
  <si>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</si>
  <si>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</si>
  <si>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</si>
  <si>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</si>
  <si>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</si>
  <si>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</si>
  <si>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</si>
  <si>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</si>
  <si>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</si>
  <si>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</si>
  <si>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</si>
  <si>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</si>
  <si>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</si>
  <si>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</si>
  <si>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</si>
  <si>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</si>
  <si>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</si>
  <si>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</si>
  <si>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</si>
  <si>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</si>
  <si>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</si>
  <si>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</si>
  <si>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</si>
  <si>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</si>
  <si>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</si>
  <si>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</si>
  <si>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</si>
  <si>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</si>
  <si>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</si>
  <si>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</si>
  <si>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</si>
  <si>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</si>
  <si>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</si>
  <si>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</si>
  <si>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</si>
  <si>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</si>
  <si>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</si>
  <si>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</si>
  <si>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</si>
  <si>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</si>
  <si>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</si>
  <si>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</si>
  <si>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</si>
  <si>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</si>
  <si>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</si>
  <si>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</si>
  <si>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</si>
  <si>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</si>
  <si>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</si>
  <si>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</si>
  <si>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</si>
  <si>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</si>
  <si>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</si>
  <si>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</si>
  <si>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</si>
  <si>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</si>
  <si>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</si>
  <si>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</si>
  <si>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</si>
  <si>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</si>
  <si>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</si>
  <si>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</si>
  <si>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</si>
  <si>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</si>
  <si>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</si>
  <si>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</si>
  <si>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</si>
  <si>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</si>
  <si>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</si>
  <si>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</si>
  <si>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</si>
  <si>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</si>
  <si>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</si>
  <si>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</si>
  <si>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</si>
  <si>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</si>
  <si>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</si>
  <si>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</si>
  <si>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</si>
  <si>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</si>
  <si>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</si>
  <si>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</si>
  <si>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</si>
  <si>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</si>
  <si>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</si>
  <si>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</si>
  <si>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</si>
  <si>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</si>
  <si>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</si>
  <si>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</si>
  <si>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</si>
  <si>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</si>
  <si>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</si>
  <si>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</si>
  <si>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</si>
  <si>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</si>
  <si>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</si>
  <si>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</si>
  <si>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</si>
  <si>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</si>
  <si>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</si>
  <si>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</si>
  <si>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</si>
  <si>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</si>
  <si>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</si>
  <si>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</si>
  <si>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</si>
  <si>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</si>
  <si>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</si>
  <si>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</si>
  <si>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</si>
  <si>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</si>
  <si>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</si>
  <si>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</si>
  <si>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</si>
  <si>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</si>
  <si>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</si>
  <si>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</si>
  <si>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</si>
  <si>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</si>
  <si>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</si>
  <si>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</si>
  <si>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</si>
  <si>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</si>
  <si>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</si>
  <si>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</si>
  <si>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</si>
  <si>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</si>
  <si>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</si>
  <si>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</si>
  <si>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</si>
  <si>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</si>
  <si>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</si>
  <si>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</si>
  <si>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</si>
  <si>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</si>
  <si>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</si>
  <si>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</si>
  <si>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</si>
  <si>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</si>
  <si>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</si>
  <si>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</si>
  <si>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</si>
  <si>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</si>
  <si>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</si>
  <si>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</si>
  <si>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</si>
  <si>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</si>
  <si>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</si>
  <si>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</si>
  <si>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</si>
  <si>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</si>
  <si>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</si>
  <si>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</si>
  <si>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</si>
  <si>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</si>
  <si>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</si>
  <si>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</si>
  <si>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</si>
  <si>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</si>
  <si>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</si>
  <si>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</si>
  <si>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</si>
  <si>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</si>
  <si>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</si>
  <si>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</si>
  <si>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</si>
  <si>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</si>
  <si>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</si>
  <si>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</si>
  <si>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</si>
  <si>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</si>
  <si>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</si>
  <si>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</si>
  <si>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</si>
  <si>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</si>
  <si>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</si>
  <si>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</si>
  <si>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</si>
  <si>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</si>
  <si>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</si>
  <si>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</si>
  <si>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</si>
  <si>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</si>
  <si>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</si>
  <si>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</si>
  <si>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</si>
  <si>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</si>
  <si>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</si>
  <si>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</si>
  <si>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</si>
  <si>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</si>
  <si>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</si>
  <si>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</si>
  <si>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</si>
  <si>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</si>
  <si>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</si>
  <si>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</si>
  <si>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</si>
  <si>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</si>
  <si>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</si>
  <si>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</si>
  <si>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</si>
  <si>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</si>
  <si>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</si>
  <si>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</si>
  <si>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</si>
  <si>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</si>
  <si>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</si>
  <si>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</si>
  <si>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</si>
  <si>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</si>
  <si>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</si>
  <si>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</si>
  <si>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</si>
  <si>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</si>
  <si>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</si>
  <si>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</si>
  <si>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</si>
  <si>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</si>
  <si>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</si>
  <si>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</si>
  <si>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</si>
  <si>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</si>
  <si>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</si>
  <si>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</si>
  <si>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</si>
  <si>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</si>
  <si>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</si>
  <si>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</si>
  <si>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</si>
  <si>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</si>
  <si>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</si>
  <si>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</si>
  <si>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</si>
  <si>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</si>
  <si>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</si>
  <si>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</si>
  <si>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</si>
  <si>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</si>
  <si>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</si>
  <si>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</si>
  <si>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</si>
  <si>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</si>
  <si>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</si>
  <si>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</si>
  <si>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</si>
  <si>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</si>
  <si>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</si>
  <si>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</si>
  <si>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</si>
  <si>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</si>
  <si>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</si>
  <si>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</si>
  <si>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</si>
  <si>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</si>
  <si>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</si>
  <si>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</si>
  <si>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</si>
  <si>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</si>
  <si>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</si>
  <si>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</si>
  <si>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</si>
  <si>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</si>
  <si>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</si>
  <si>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</si>
  <si>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</si>
  <si>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</si>
  <si>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</si>
  <si>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</si>
  <si>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</si>
  <si>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</si>
  <si>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</si>
  <si>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</si>
  <si>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</si>
  <si>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</si>
  <si>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</si>
  <si>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</si>
  <si>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</si>
  <si>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</si>
  <si>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</si>
  <si>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</si>
  <si>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</si>
  <si>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</si>
  <si>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</si>
  <si>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</si>
  <si>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</si>
  <si>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</si>
  <si>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</si>
  <si>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</si>
  <si>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</si>
  <si>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</si>
  <si>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</si>
  <si>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</si>
  <si>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</si>
  <si>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</si>
  <si>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</si>
  <si>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</si>
  <si>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</si>
  <si>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</si>
  <si>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</si>
  <si>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</si>
  <si>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</si>
  <si>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</si>
  <si>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</si>
  <si>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</si>
  <si>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</si>
  <si>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</si>
  <si>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</si>
  <si>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</si>
  <si>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</si>
  <si>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</si>
  <si>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</si>
  <si>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</si>
  <si>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</si>
  <si>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</si>
  <si>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</si>
  <si>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</si>
  <si>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</si>
  <si>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</si>
  <si>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</si>
  <si>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</si>
  <si>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</si>
  <si>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</si>
  <si>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</si>
  <si>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</si>
  <si>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</si>
  <si>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</si>
  <si>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</si>
  <si>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</si>
  <si>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</si>
  <si>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</si>
  <si>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</si>
  <si>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</si>
  <si>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</si>
  <si>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</si>
  <si>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</si>
  <si>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</si>
  <si>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</si>
  <si>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</si>
  <si>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</si>
  <si>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</si>
  <si>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</si>
  <si>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</si>
  <si>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</si>
  <si>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</si>
  <si>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</si>
  <si>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</si>
  <si>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</si>
  <si>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</si>
  <si>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</si>
  <si>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</si>
  <si>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</si>
  <si>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</si>
  <si>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</si>
  <si>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</si>
  <si>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</si>
  <si>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</si>
  <si>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</si>
  <si>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</si>
  <si>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</si>
  <si>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</si>
  <si>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</si>
  <si>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</si>
  <si>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</si>
  <si>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</si>
  <si>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</si>
  <si>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</si>
  <si>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</si>
  <si>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</si>
  <si>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</si>
  <si>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</si>
  <si>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</si>
  <si>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</si>
  <si>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</si>
  <si>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</si>
  <si>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</si>
  <si>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</si>
  <si>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</si>
  <si>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</si>
  <si>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</si>
  <si>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</si>
  <si>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</si>
  <si>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</si>
  <si>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</si>
  <si>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</si>
  <si>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</si>
  <si>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</si>
  <si>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</si>
  <si>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</si>
  <si>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</si>
  <si>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</si>
  <si>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</si>
  <si>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</si>
  <si>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</si>
  <si>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</si>
  <si>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</si>
  <si>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</si>
  <si>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</si>
  <si>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</si>
  <si>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</si>
  <si>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</si>
  <si>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</si>
  <si>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</si>
  <si>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</si>
  <si>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</si>
  <si>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</si>
  <si>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</si>
  <si>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</si>
  <si>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</si>
  <si>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</si>
  <si>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</si>
  <si>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</si>
  <si>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</si>
  <si>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</si>
  <si>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</si>
  <si>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</si>
  <si>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</si>
  <si>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</si>
  <si>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</si>
  <si>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</si>
  <si>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</si>
  <si>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</si>
  <si>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</si>
  <si>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</si>
  <si>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</si>
  <si>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</si>
  <si>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</si>
  <si>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</si>
  <si>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</si>
  <si>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</si>
  <si>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</si>
  <si>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</si>
  <si>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</si>
  <si>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</si>
  <si>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</si>
  <si>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</si>
  <si>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</si>
  <si>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</si>
  <si>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</si>
  <si>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</si>
  <si>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</si>
  <si>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</si>
  <si>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</si>
  <si>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</si>
  <si>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</si>
  <si>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</si>
  <si>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</si>
  <si>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</si>
  <si>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</si>
  <si>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</si>
  <si>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</si>
  <si>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</si>
  <si>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</si>
  <si>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</si>
  <si>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</si>
  <si>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</si>
  <si>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</si>
  <si>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</si>
  <si>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</si>
  <si>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</si>
  <si>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</si>
  <si>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</si>
  <si>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</si>
  <si>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</si>
  <si>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</si>
  <si>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</si>
  <si>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</si>
  <si>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</si>
  <si>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</si>
  <si>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</si>
  <si>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</si>
  <si>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</si>
  <si>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</si>
  <si>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</si>
  <si>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</si>
  <si>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</si>
  <si>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</si>
  <si>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</si>
  <si>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</si>
  <si>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</si>
  <si>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</si>
  <si>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</si>
  <si>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</si>
  <si>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</si>
  <si>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</si>
  <si>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</si>
  <si>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</si>
  <si>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</si>
  <si>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</si>
  <si>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</si>
  <si>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</si>
  <si>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</si>
  <si>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</si>
  <si>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</si>
  <si>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</si>
  <si>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</si>
  <si>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</si>
  <si>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</si>
  <si>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</si>
  <si>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</si>
  <si>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</si>
  <si>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</si>
  <si>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</si>
  <si>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</si>
  <si>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</si>
  <si>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</si>
  <si>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</si>
  <si>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</si>
  <si>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</si>
  <si>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</si>
  <si>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</si>
  <si>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</si>
  <si>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</si>
  <si>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</si>
  <si>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</si>
  <si>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</si>
  <si>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</si>
  <si>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</si>
  <si>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</si>
  <si>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</si>
  <si>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</si>
  <si>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</si>
  <si>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</si>
  <si>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</si>
  <si>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</si>
  <si>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</si>
  <si>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</si>
  <si>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</si>
  <si>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</si>
  <si>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</si>
  <si>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</si>
  <si>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</si>
  <si>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</si>
  <si>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</si>
  <si>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</si>
  <si>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</si>
  <si>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</si>
  <si>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</si>
  <si>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</si>
  <si>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</si>
  <si>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</si>
  <si>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</si>
  <si>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</si>
  <si>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</si>
  <si>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</si>
  <si>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</si>
  <si>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</si>
  <si>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</si>
  <si>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</si>
  <si>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</si>
  <si>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</si>
  <si>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</si>
  <si>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</si>
  <si>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</si>
  <si>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</si>
  <si>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</si>
  <si>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</si>
  <si>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</si>
  <si>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</si>
  <si>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</si>
  <si>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</si>
  <si>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</si>
  <si>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</si>
  <si>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</si>
  <si>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</si>
  <si>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</si>
  <si>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</si>
  <si>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</si>
  <si>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</si>
  <si>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</si>
  <si>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</si>
  <si>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</si>
  <si>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</si>
  <si>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</si>
  <si>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</si>
  <si>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</si>
  <si>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</si>
  <si>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</si>
  <si>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</si>
  <si>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</si>
  <si>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</si>
  <si>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</si>
  <si>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</si>
  <si>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</si>
  <si>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</si>
  <si>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</si>
  <si>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</si>
  <si>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</si>
  <si>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</si>
  <si>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</si>
  <si>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</si>
  <si>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</si>
  <si>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</si>
  <si>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</si>
  <si>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</si>
  <si>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</si>
  <si>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</si>
  <si>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</si>
  <si>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</si>
  <si>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</si>
  <si>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</si>
  <si>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</si>
  <si>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</si>
  <si>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</si>
  <si>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</si>
  <si>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</si>
  <si>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</si>
  <si>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</si>
  <si>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</si>
  <si>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</si>
  <si>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</si>
  <si>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</si>
  <si>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</si>
  <si>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</si>
  <si>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</si>
  <si>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</si>
  <si>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</si>
  <si>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</si>
  <si>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</si>
  <si>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</si>
  <si>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</si>
  <si>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</si>
  <si>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</si>
  <si>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</si>
  <si>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</si>
  <si>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</si>
  <si>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</si>
  <si>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</si>
  <si>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</si>
  <si>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</si>
  <si>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</si>
  <si>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</si>
  <si>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</si>
  <si>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</si>
  <si>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</si>
  <si>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</si>
  <si>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</si>
  <si>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</si>
  <si>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</si>
  <si>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</si>
  <si>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</si>
  <si>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</si>
  <si>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</si>
  <si>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</si>
  <si>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</si>
  <si>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</si>
  <si>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</si>
  <si>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</si>
  <si>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</si>
  <si>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</si>
  <si>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</si>
  <si>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</si>
  <si>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</si>
  <si>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</si>
  <si>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</si>
  <si>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</si>
  <si>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</si>
  <si>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</si>
  <si>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</si>
  <si>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</si>
  <si>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</si>
  <si>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</si>
  <si>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</si>
  <si>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</si>
  <si>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</si>
  <si>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</si>
  <si>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</si>
  <si>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</si>
  <si>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</si>
  <si>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</si>
  <si>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</si>
  <si>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</si>
  <si>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</si>
  <si>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</si>
  <si>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</si>
  <si>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</si>
  <si>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</si>
  <si>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</si>
  <si>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</si>
  <si>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</si>
  <si>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</si>
  <si>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</si>
  <si>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</si>
  <si>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</si>
  <si>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</si>
  <si>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</si>
  <si>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</si>
  <si>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</si>
  <si>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</si>
  <si>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</si>
  <si>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</si>
  <si>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</si>
  <si>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</si>
  <si>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</si>
  <si>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</si>
  <si>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</si>
  <si>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</si>
  <si>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</si>
  <si>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</si>
  <si>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</si>
  <si>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</si>
  <si>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</si>
  <si>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</si>
  <si>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</si>
  <si>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</si>
  <si>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</si>
  <si>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</si>
  <si>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</si>
  <si>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</si>
  <si>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</si>
  <si>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</si>
  <si>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</si>
  <si>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</si>
  <si>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</si>
  <si>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</si>
  <si>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</si>
  <si>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</si>
  <si>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</si>
  <si>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</si>
  <si>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</si>
  <si>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</si>
  <si>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</si>
  <si>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</si>
  <si>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</si>
  <si>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</si>
  <si>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</si>
  <si>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</si>
  <si>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</si>
  <si>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</si>
  <si>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</si>
  <si>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</si>
  <si>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</si>
  <si>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</si>
  <si>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</si>
  <si>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</si>
  <si>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</si>
  <si>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</si>
  <si>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</si>
  <si>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</si>
  <si>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</si>
  <si>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</si>
  <si>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</si>
  <si>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</si>
  <si>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</si>
  <si>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</si>
  <si>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</si>
  <si>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</si>
  <si>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</si>
  <si>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</si>
  <si>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</si>
  <si>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</si>
  <si>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</si>
  <si>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</si>
  <si>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</si>
  <si>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</si>
  <si>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</si>
  <si>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</si>
  <si>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</si>
  <si>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</si>
  <si>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</si>
  <si>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</si>
  <si>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</si>
  <si>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</si>
  <si>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</si>
  <si>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</si>
  <si>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</si>
  <si>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</si>
  <si>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</si>
  <si>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</si>
  <si>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</si>
  <si>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</si>
  <si>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</si>
  <si>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</si>
  <si>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</si>
  <si>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</si>
  <si>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</si>
  <si>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</si>
  <si>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</si>
  <si>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</si>
  <si>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</si>
  <si>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</si>
  <si>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</si>
  <si>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</si>
  <si>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</si>
  <si>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</si>
  <si>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</si>
  <si>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</si>
  <si>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</si>
  <si>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</si>
  <si>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</si>
  <si>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</si>
  <si>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</si>
  <si>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</si>
  <si>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</si>
  <si>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</si>
  <si>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</si>
  <si>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</si>
  <si>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</si>
  <si>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</si>
  <si>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</si>
  <si>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</si>
  <si>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</si>
  <si>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</si>
  <si>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</si>
  <si>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</si>
  <si>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</si>
  <si>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</si>
  <si>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</si>
  <si>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</si>
  <si>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</si>
  <si>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</si>
  <si>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</si>
  <si>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</si>
  <si>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</si>
  <si>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</si>
  <si>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</si>
  <si>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</si>
  <si>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</si>
  <si>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</si>
  <si>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</si>
  <si>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</si>
  <si>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</si>
  <si>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</si>
  <si>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</si>
  <si>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</si>
  <si>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</si>
  <si>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</si>
  <si>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</si>
  <si>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</si>
  <si>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</si>
  <si>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</si>
  <si>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</si>
  <si>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</si>
  <si>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</si>
  <si>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</si>
  <si>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</si>
  <si>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</si>
  <si>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</si>
  <si>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</si>
  <si>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</si>
  <si>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</si>
  <si>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</si>
  <si>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</si>
  <si>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</si>
  <si>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</si>
  <si>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</si>
  <si>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</si>
  <si>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</si>
  <si>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</si>
  <si>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</si>
  <si>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</si>
  <si>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</si>
  <si>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</si>
  <si>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</si>
  <si>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</si>
  <si>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</si>
  <si>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</si>
  <si>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</si>
  <si>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</si>
  <si>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</si>
  <si>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</si>
  <si>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</si>
  <si>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</si>
  <si>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</si>
  <si>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</si>
  <si>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</si>
  <si>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</si>
  <si>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</si>
  <si>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</si>
  <si>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</si>
  <si>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</si>
  <si>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</si>
  <si>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</si>
  <si>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</si>
  <si>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</si>
  <si>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</si>
  <si>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</si>
  <si>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</si>
  <si>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</si>
  <si>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</si>
  <si>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</si>
  <si>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</si>
  <si>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</si>
  <si>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</si>
  <si>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</si>
  <si>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</si>
  <si>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</si>
  <si>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</si>
  <si>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</si>
  <si>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</si>
  <si>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</si>
  <si>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</si>
  <si>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</si>
  <si>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</si>
  <si>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</si>
  <si>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</si>
  <si>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</si>
  <si>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</si>
  <si>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</si>
  <si>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</si>
  <si>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</si>
  <si>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</si>
  <si>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</si>
  <si>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</si>
  <si>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</si>
  <si>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</si>
  <si>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</si>
  <si>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</si>
  <si>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</si>
  <si>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</si>
  <si>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</si>
  <si>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</si>
  <si>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</si>
  <si>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</si>
  <si>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</si>
  <si>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</si>
  <si>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</si>
  <si>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</si>
  <si>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</si>
  <si>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</si>
  <si>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</si>
  <si>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</si>
  <si>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</si>
  <si>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</si>
  <si>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</si>
  <si>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</si>
  <si>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</si>
  <si>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</si>
  <si>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</si>
  <si>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</si>
  <si>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</si>
  <si>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</si>
  <si>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</si>
  <si>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</si>
  <si>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</si>
  <si>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</si>
  <si>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</si>
  <si>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</si>
  <si>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</si>
  <si>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</si>
  <si>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</si>
  <si>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</si>
  <si>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</si>
  <si>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</si>
  <si>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</si>
  <si>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</si>
  <si>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</si>
  <si>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</si>
  <si>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</si>
  <si>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</si>
  <si>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</si>
  <si>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</si>
  <si>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</si>
  <si>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</si>
  <si>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</si>
  <si>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</si>
  <si>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</si>
  <si>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</si>
  <si>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</si>
  <si>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</si>
  <si>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</si>
  <si>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</si>
  <si>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</si>
  <si>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</si>
  <si>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</si>
  <si>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</si>
  <si>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</si>
  <si>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</si>
  <si>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</si>
  <si>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</si>
  <si>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</si>
  <si>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</si>
  <si>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</si>
  <si>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</si>
  <si>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</si>
  <si>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</si>
  <si>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</si>
  <si>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</si>
  <si>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</si>
  <si>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</si>
  <si>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</si>
  <si>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</si>
  <si>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</si>
  <si>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</si>
  <si>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</si>
  <si>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</si>
  <si>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</si>
  <si>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</si>
  <si>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</si>
  <si>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</si>
  <si>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</si>
  <si>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</si>
  <si>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</si>
  <si>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</si>
  <si>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</si>
  <si>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</si>
  <si>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</si>
  <si>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</si>
  <si>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</si>
  <si>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</si>
  <si>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</si>
  <si>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</si>
  <si>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</si>
  <si>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</si>
  <si>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</si>
  <si>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</si>
  <si>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</si>
  <si>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</si>
  <si>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</si>
  <si>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</si>
  <si>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</si>
  <si>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</si>
  <si>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</si>
  <si>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</si>
  <si>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</si>
  <si>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</si>
  <si>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</si>
  <si>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</si>
  <si>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</si>
  <si>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</si>
  <si>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</si>
  <si>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</si>
  <si>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</si>
  <si>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</si>
  <si>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</si>
  <si>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</si>
  <si>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</si>
  <si>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</si>
  <si>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</si>
  <si>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</si>
  <si>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</si>
  <si>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</si>
  <si>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</si>
  <si>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</si>
  <si>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</si>
  <si>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</si>
  <si>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</si>
  <si>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</si>
  <si>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</si>
  <si>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</si>
  <si>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</si>
  <si>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</si>
  <si>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</si>
  <si>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</si>
  <si>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</si>
  <si>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</si>
  <si>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</si>
  <si>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</si>
  <si>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</si>
  <si>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</si>
  <si>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</si>
  <si>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</si>
  <si>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</si>
  <si>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</si>
  <si>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</si>
  <si>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</si>
  <si>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</si>
  <si>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</si>
  <si>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</si>
  <si>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</si>
  <si>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</si>
  <si>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</si>
  <si>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</si>
  <si>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</si>
  <si>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</si>
  <si>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</si>
  <si>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</si>
  <si>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</si>
  <si>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</si>
  <si>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</si>
  <si>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</si>
  <si>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</si>
  <si>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</si>
  <si>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</si>
  <si>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</si>
  <si>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</si>
  <si>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</si>
  <si>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</si>
  <si>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</si>
  <si>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</si>
  <si>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</si>
  <si>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</si>
  <si>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</si>
  <si>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</si>
  <si>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</si>
  <si>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</si>
  <si>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</si>
  <si>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</si>
  <si>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</si>
  <si>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</si>
  <si>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</si>
  <si>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</si>
  <si>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</si>
  <si>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</si>
  <si>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</si>
  <si>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</si>
  <si>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</si>
  <si>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</si>
  <si>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</si>
  <si>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</si>
  <si>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</si>
  <si>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</si>
  <si>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</si>
  <si>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</si>
  <si>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</si>
  <si>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</si>
  <si>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</si>
  <si>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</si>
  <si>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</si>
  <si>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</si>
  <si>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</si>
  <si>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</si>
  <si>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</si>
  <si>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</si>
  <si>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</si>
  <si>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</si>
  <si>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</si>
  <si>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</si>
  <si>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</si>
  <si>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</si>
  <si>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</si>
  <si>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</si>
  <si>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</si>
  <si>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</si>
  <si>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</si>
  <si>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</si>
  <si>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</si>
  <si>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</si>
  <si>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</si>
  <si>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</si>
  <si>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</si>
  <si>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</si>
  <si>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</si>
  <si>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</si>
  <si>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</si>
  <si>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</si>
  <si>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</si>
  <si>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</si>
  <si>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</si>
  <si>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</si>
  <si>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</si>
  <si>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</si>
  <si>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</si>
  <si>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</si>
  <si>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</si>
  <si>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</si>
  <si>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</si>
  <si>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</si>
  <si>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</si>
  <si>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</si>
  <si>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</si>
  <si>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</si>
  <si>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</si>
  <si>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</si>
  <si>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</si>
  <si>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</si>
  <si>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</si>
  <si>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</si>
  <si>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</si>
  <si>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</si>
  <si>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</si>
  <si>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</si>
  <si>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</si>
  <si>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</si>
  <si>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</si>
  <si>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</si>
  <si>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</si>
  <si>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</si>
  <si>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</si>
  <si>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</si>
  <si>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</si>
  <si>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</si>
  <si>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</si>
  <si>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</si>
  <si>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</si>
  <si>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</si>
  <si>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</si>
  <si>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</si>
  <si>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</si>
  <si>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</si>
  <si>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</si>
  <si>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</si>
  <si>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</si>
  <si>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</si>
  <si>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</si>
  <si>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</si>
  <si>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</si>
  <si>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</si>
  <si>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</si>
  <si>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</si>
  <si>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</si>
  <si>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</si>
  <si>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</si>
  <si>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</si>
  <si>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</si>
  <si>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</si>
  <si>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</si>
  <si>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</si>
  <si>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</si>
  <si>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</si>
  <si>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</si>
  <si>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</si>
  <si>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</si>
  <si>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</si>
  <si>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</si>
  <si>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</si>
  <si>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</si>
  <si>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</si>
  <si>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</si>
  <si>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</si>
  <si>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</si>
  <si>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</si>
  <si>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</si>
  <si>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</si>
  <si>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</si>
  <si>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</si>
  <si>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</si>
  <si>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</si>
  <si>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</si>
  <si>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</si>
  <si>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</si>
  <si>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</si>
  <si>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</si>
  <si>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</si>
  <si>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</si>
  <si>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</si>
  <si>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</si>
  <si>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</si>
  <si>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</si>
  <si>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</si>
  <si>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</si>
  <si>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</si>
  <si>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</si>
  <si>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</si>
  <si>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</si>
  <si>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</si>
  <si>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</si>
  <si>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</si>
  <si>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</si>
  <si>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</si>
  <si>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</si>
  <si>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</si>
  <si>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</si>
  <si>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</si>
  <si>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</si>
  <si>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</si>
  <si>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</si>
  <si>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</si>
  <si>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</si>
  <si>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</si>
  <si>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</si>
  <si>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</si>
  <si>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</si>
  <si>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</si>
  <si>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</si>
  <si>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</si>
  <si>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</si>
  <si>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</si>
  <si>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</si>
  <si>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</si>
  <si>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</si>
  <si>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</si>
  <si>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</si>
  <si>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</si>
  <si>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</si>
  <si>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</si>
  <si>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</si>
  <si>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</si>
  <si>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</si>
  <si>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</si>
  <si>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</si>
  <si>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</si>
  <si>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</si>
  <si>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</si>
  <si>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</si>
  <si>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</si>
  <si>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</si>
  <si>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</si>
  <si>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</si>
  <si>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</si>
  <si>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</si>
  <si>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</si>
  <si>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</si>
  <si>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</si>
  <si>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</si>
  <si>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</si>
  <si>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</si>
  <si>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</si>
  <si>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</si>
  <si>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</si>
  <si>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</si>
  <si>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</si>
  <si>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</si>
  <si>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</si>
  <si>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</si>
  <si>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</si>
  <si>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</si>
  <si>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</si>
  <si>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</si>
  <si>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</si>
  <si>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</si>
  <si>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</si>
  <si>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</si>
  <si>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</si>
  <si>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</si>
  <si>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</si>
  <si>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</si>
  <si>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</si>
  <si>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</si>
  <si>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</si>
  <si>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</si>
  <si>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</si>
  <si>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</si>
  <si>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</si>
  <si>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</si>
  <si>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</si>
  <si>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</si>
  <si>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</si>
  <si>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</si>
  <si>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</si>
  <si>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</si>
  <si>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</si>
  <si>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</si>
  <si>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</si>
  <si>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</si>
  <si>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</si>
  <si>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</si>
  <si>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</si>
  <si>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</si>
  <si>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</si>
  <si>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</si>
  <si>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</si>
  <si>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</si>
  <si>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</si>
  <si>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</si>
  <si>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</si>
  <si>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</si>
  <si>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</si>
  <si>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</si>
  <si>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</si>
  <si>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</si>
  <si>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</si>
  <si>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</si>
  <si>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</si>
  <si>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</si>
  <si>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</si>
  <si>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</si>
  <si>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</si>
  <si>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</si>
  <si>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</si>
  <si>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</si>
  <si>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</si>
  <si>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</si>
  <si>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</si>
  <si>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</si>
  <si>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</si>
  <si>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</si>
  <si>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</si>
  <si>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</si>
  <si>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</si>
  <si>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</si>
  <si>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</si>
  <si>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</si>
  <si>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</si>
  <si>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</si>
  <si>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</si>
  <si>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</si>
  <si>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</si>
  <si>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</si>
  <si>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</si>
  <si>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</si>
  <si>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</si>
  <si>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</si>
  <si>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</si>
  <si>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</si>
  <si>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</si>
  <si>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</si>
  <si>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</si>
  <si>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</si>
  <si>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</si>
  <si>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</si>
  <si>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</si>
  <si>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</si>
  <si>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</si>
  <si>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</si>
  <si>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</si>
  <si>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</si>
  <si>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</si>
  <si>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</si>
  <si>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</si>
  <si>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</si>
  <si>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</si>
  <si>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</si>
  <si>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</si>
  <si>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</si>
  <si>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</si>
  <si>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</si>
  <si>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</si>
  <si>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</si>
  <si>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</si>
  <si>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</si>
  <si>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</si>
  <si>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</si>
  <si>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</si>
  <si>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</si>
  <si>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</si>
  <si>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</si>
  <si>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</si>
  <si>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</si>
  <si>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</si>
  <si>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</si>
  <si>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</si>
  <si>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</si>
  <si>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</si>
  <si>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</si>
  <si>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</si>
  <si>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</si>
  <si>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</si>
  <si>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</si>
  <si>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</si>
  <si>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</si>
  <si>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</si>
  <si>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</si>
  <si>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</si>
  <si>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</si>
  <si>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</si>
  <si>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</si>
  <si>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</si>
  <si>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</si>
  <si>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</si>
  <si>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</si>
  <si>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</si>
  <si>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</si>
  <si>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</si>
  <si>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</si>
  <si>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</si>
  <si>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</si>
  <si>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</si>
  <si>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</si>
  <si>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</si>
  <si>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</si>
  <si>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</si>
  <si>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</si>
  <si>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</si>
  <si>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</si>
  <si>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</si>
  <si>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</si>
  <si>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</si>
  <si>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</si>
  <si>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</si>
  <si>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</si>
  <si>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</si>
  <si>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</si>
  <si>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</si>
  <si>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</si>
  <si>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</si>
  <si>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</si>
  <si>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</si>
  <si>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</si>
  <si>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</si>
  <si>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</si>
  <si>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</si>
  <si>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</si>
  <si>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</si>
  <si>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</si>
  <si>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</si>
  <si>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</si>
  <si>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</si>
  <si>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</si>
  <si>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</si>
  <si>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</si>
  <si>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</si>
  <si>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</si>
  <si>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</si>
  <si>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</si>
  <si>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</si>
  <si>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</si>
  <si>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</si>
  <si>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</si>
  <si>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</si>
  <si>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</si>
  <si>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</si>
  <si>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</si>
  <si>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</si>
  <si>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</si>
  <si>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</si>
  <si>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</si>
  <si>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</si>
  <si>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</si>
  <si>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</si>
  <si>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</si>
  <si>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</si>
  <si>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</si>
  <si>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</si>
  <si>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</si>
  <si>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</si>
  <si>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</si>
  <si>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</si>
  <si>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</si>
  <si>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</si>
  <si>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</si>
  <si>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</si>
  <si>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</si>
  <si>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</si>
  <si>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</si>
  <si>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</si>
  <si>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</si>
  <si>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</si>
  <si>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</si>
  <si>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</si>
  <si>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</si>
  <si>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</si>
  <si>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</si>
  <si>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</si>
  <si>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</si>
  <si>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</si>
  <si>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</si>
  <si>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</si>
  <si>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</si>
  <si>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</si>
  <si>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</si>
  <si>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</si>
  <si>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</si>
  <si>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</si>
  <si>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</si>
  <si>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</si>
  <si>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</si>
  <si>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</si>
  <si>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</si>
  <si>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</si>
  <si>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</si>
  <si>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</si>
  <si>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</si>
  <si>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</si>
  <si>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</si>
  <si>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</si>
  <si>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</si>
  <si>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</si>
  <si>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</si>
  <si>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</si>
  <si>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</si>
  <si>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</si>
  <si>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</si>
  <si>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</si>
  <si>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</si>
  <si>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</si>
  <si>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</si>
  <si>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</si>
  <si>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</si>
  <si>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</si>
  <si>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</si>
  <si>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</si>
  <si>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</si>
  <si>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</si>
  <si>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</si>
  <si>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</si>
  <si>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</si>
  <si>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</si>
  <si>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</si>
  <si>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</si>
  <si>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</si>
  <si>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</si>
  <si>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</si>
  <si>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</si>
  <si>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</si>
  <si>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</si>
  <si>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</si>
  <si>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</si>
  <si>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</si>
  <si>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</si>
  <si>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</si>
  <si>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</si>
  <si>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</si>
  <si>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</si>
  <si>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</si>
  <si>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</si>
  <si>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</si>
  <si>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</si>
  <si>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</si>
  <si>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</si>
  <si>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</si>
  <si>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</si>
  <si>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</si>
  <si>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</si>
  <si>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</si>
  <si>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</si>
  <si>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</si>
  <si>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</si>
  <si>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</si>
  <si>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</si>
  <si>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</si>
  <si>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</si>
  <si>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</si>
  <si>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</si>
  <si>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</si>
  <si>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Frekvence vykazování</t>
  </si>
  <si>
    <t>ANO</t>
  </si>
  <si>
    <t>ročně</t>
  </si>
  <si>
    <t>pololetně</t>
  </si>
  <si>
    <t>EBA/GL/2020/07</t>
  </si>
  <si>
    <t>EBA GL 2020/07-1</t>
  </si>
  <si>
    <t>Informace o úvěrech a jiných pohledávkách, na které se vztahují legislativní a nelegislativní moratoria</t>
  </si>
  <si>
    <t>EBA GL 2020/07-2</t>
  </si>
  <si>
    <t>Členění  úvěrů a jiných pohledávek, na které se vztahují legislativní a nelegislativní moratoria, podle zbytkové splatnosti moratoria</t>
  </si>
  <si>
    <t>EBA GL 2020/07-3</t>
  </si>
  <si>
    <t xml:space="preserve">Informace o nově vzniklých úvěrech a jiných pohledávkách poskytnutých v rámci nově použitelných systémů veřejné záruky, které byly zavedeny v souvislosti s krizí vyvolanou pandemií COVID-19 </t>
  </si>
  <si>
    <t>Informace o půjčkách a zálohách, na které se vztahují legislativní a nelegislativní moratoria</t>
  </si>
  <si>
    <t>Informace platné k datu:</t>
  </si>
  <si>
    <r>
      <rPr>
        <b/>
        <sz val="10"/>
        <color theme="1"/>
        <rFont val="Arial"/>
        <family val="2"/>
        <charset val="238"/>
      </rPr>
      <t>Účel:</t>
    </r>
    <r>
      <rPr>
        <sz val="10"/>
        <color theme="1"/>
        <rFont val="Arial"/>
        <family val="2"/>
        <charset val="238"/>
      </rPr>
      <t xml:space="preserve"> poskytnout přehled o úvěrové kvalitě půjček a záloh podléhajících moratoriím na splácení úvěrů uplatňovaných v souvislosti s krizí  COVID-19 v souladu s EBA /GL/2020/02.</t>
    </r>
  </si>
  <si>
    <r>
      <t>Oblast působnosti:</t>
    </r>
    <r>
      <rPr>
        <sz val="10"/>
        <color theme="1"/>
        <rFont val="Arial"/>
        <family val="2"/>
        <charset val="238"/>
      </rPr>
      <t xml:space="preserve">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</si>
  <si>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výkonných a nevýkonných úvěrů a jiných pohledávek  a související kumulované snížení hodnoty, kumulovaná změna reálné hodnoty v důsledku úvěrového rizika, podle rozsahu regulatorní konsolidace podle části první hlavy II kapitoly 2 nařízení CRR.</t>
    </r>
  </si>
  <si>
    <r>
      <t xml:space="preserve">Četnost: </t>
    </r>
    <r>
      <rPr>
        <sz val="10"/>
        <color theme="1"/>
        <rFont val="Arial"/>
        <family val="2"/>
        <charset val="238"/>
      </rPr>
      <t xml:space="preserve">pololetní </t>
    </r>
  </si>
  <si>
    <r>
      <t xml:space="preserve">Formát: </t>
    </r>
    <r>
      <rPr>
        <sz val="10"/>
        <color theme="1"/>
        <rFont val="Arial"/>
        <family val="2"/>
        <charset val="238"/>
      </rPr>
      <t>pevně daný.</t>
    </r>
  </si>
  <si>
    <r>
      <rPr>
        <b/>
        <sz val="10"/>
        <rFont val="Arial"/>
        <family val="2"/>
        <charset val="238"/>
      </rPr>
      <t>Průvodní komentář:</t>
    </r>
    <r>
      <rPr>
        <sz val="10"/>
        <rFont val="Arial"/>
        <family val="2"/>
        <charset val="238"/>
      </rPr>
      <t xml:space="preserve"> instituce by měly vysvětlit použití typu způsobilých moratorií (např. odložení, pozastavení nebo snížení kapitálu a/nebo úroků na předem stanovené omezené časové období), různých sektorů a průmyslových odvětví, ve kterých jsou způsobilá moratoria uplatněna, 
                                a případné hospodářské ztráty a jak se tyto ztráty počítají.</t>
    </r>
  </si>
  <si>
    <t xml:space="preserve">  Akumulované snížení hodnoty, akumulované záporné změny reálné hodnoty z důvodu úvěrového rizika</t>
  </si>
  <si>
    <t xml:space="preserve">Nevýkonné </t>
  </si>
  <si>
    <t>Přítoky do  
nevýkonných expozic</t>
  </si>
  <si>
    <t>Z toho:
expozice s úlevou</t>
  </si>
  <si>
    <t>Z toho:
Nástroje s významným zvýšením úvěrového rizika od prvotního uznání, ale bez znehodnocení úvěru (Stupeň 2)</t>
  </si>
  <si>
    <t>Z toho:
pravděpodobně nebudou splaceny, ale nejsou po splatnosti nebo jsou po splatnosti &lt;= 90 dní</t>
  </si>
  <si>
    <t>Úvěry a jiné pohledávky, na které bylo uplatněno moratorium</t>
  </si>
  <si>
    <t xml:space="preserve">z toho: Domácnosti </t>
  </si>
  <si>
    <t xml:space="preserve">z toho: Zajištěno rezidenčními  nemovitostmi </t>
  </si>
  <si>
    <t>z toho: Nefinanční podniky</t>
  </si>
  <si>
    <t>z toho: Malé a střední podniky (MSP)</t>
  </si>
  <si>
    <t>z toho: Zajištěno obchodními nemovitostmi</t>
  </si>
  <si>
    <t>Definice</t>
  </si>
  <si>
    <t>Řádky:</t>
  </si>
  <si>
    <r>
      <rPr>
        <i/>
        <sz val="8.5"/>
        <rFont val="Arial"/>
        <family val="2"/>
        <charset val="238"/>
      </rPr>
      <t>Moratoria:</t>
    </r>
    <r>
      <rPr>
        <sz val="8.5"/>
        <rFont val="Arial"/>
        <family val="2"/>
        <charset val="238"/>
      </rPr>
      <t xml:space="preserve"> Legislativní a nelegislativní moratoria na splácení úvěrů použitá v souvislosti s krizí vyvolanou pandemií COVID-19 v souladu s EBA/GL/2020/02.
</t>
    </r>
    <r>
      <rPr>
        <sz val="8.5"/>
        <color rgb="FFFF0000"/>
        <rFont val="Arial"/>
        <family val="2"/>
        <charset val="238"/>
      </rPr>
      <t>Za expozice, na které se vztahuje moratorium na odklad splátek v souladu s EBA/GL/2020/02, Česká národní banka v podmínkách České republiky považuje úvěry, na něž byly aplikovány odklady plnění peněžitých dluhů podle zákona č. 177/2020 Sb., o některých opatřeních v oblasti splácení úvěrů v souvislosti s pandemií COVID-19 (dále jen „zákon“), s výjimkou případů, kdy jsou smluvní úroky u dotčeného úvěru vyšší než repo sazba ČNB zvýšená o 8 procentních bodů a jsou tudíž v souladu s § 5 odst. 3 písm. a) zákona za dobu trvání ochranné doby sníženy na úroveň repo sazby ČNB zvýšené o 8 procentních bodů</t>
    </r>
  </si>
  <si>
    <r>
      <t xml:space="preserve">Úvěry a jiné pohledávky, jimž bylo moratorum nabídnuto: </t>
    </r>
    <r>
      <rPr>
        <sz val="8.5"/>
        <rFont val="Arial"/>
        <family val="2"/>
        <charset val="238"/>
      </rPr>
      <t>podle definice v odstavci 19 písm. a) EBA/GL/2020/02</t>
    </r>
  </si>
  <si>
    <r>
      <t xml:space="preserve">Úvěry a jiné pohledávky, na které bylo uplatněno moratorium: </t>
    </r>
    <r>
      <rPr>
        <sz val="8.5"/>
        <rFont val="Arial"/>
        <family val="2"/>
        <charset val="238"/>
      </rPr>
      <t>podle definice v odstavci 19 písm. b) EBA/GL/2020/02</t>
    </r>
  </si>
  <si>
    <r>
      <rPr>
        <i/>
        <sz val="8.5"/>
        <color theme="1"/>
        <rFont val="Arial"/>
        <family val="2"/>
        <charset val="238"/>
      </rPr>
      <t>Členění podle protistrany:</t>
    </r>
    <r>
      <rPr>
        <sz val="8.5"/>
        <color theme="1"/>
        <rFont val="Arial"/>
        <family val="2"/>
        <charset val="238"/>
      </rPr>
      <t xml:space="preserve"> instituce by měly použít členění podle protistrany, jak je definováno v odstavci  42  přílohy V části 1 prováděcího nařízení Komise (EU) č. 680/2014.
</t>
    </r>
    <r>
      <rPr>
        <i/>
        <sz val="8.5"/>
        <color theme="1"/>
        <rFont val="Segoe UI"/>
        <family val="2"/>
      </rPr>
      <t/>
    </r>
  </si>
  <si>
    <t xml:space="preserve">Zařazení protistrany do určitého odvětví by se mělo řídit výhradně povahou dotyčné přímé protistrany. Klasifikace expozic nabytých společně více než jedním dlužníkem by se měla provádět na základě vlastností toho dlužníka, který byl pro danou instituci při rozhodování o poskytnutí této expozice významnějším nebo rozhodujícím. Kromě jiných klasifikací by se i rozdělení společně nabytých expozic podle odvětví protistrany, země trvalého pobytu a kódů statistické klasifikace ekonomických činností v Evropské unii (NACE) mělo řídit vlastnostmi významnějšího nebo rozhodujícího dlužníka.
</t>
  </si>
  <si>
    <r>
      <rPr>
        <i/>
        <sz val="8.5"/>
        <rFont val="Segoe UI"/>
        <family val="2"/>
        <charset val="238"/>
      </rPr>
      <t>MSP:</t>
    </r>
    <r>
      <rPr>
        <sz val="8.5"/>
        <rFont val="Segoe UI"/>
        <family val="2"/>
      </rPr>
      <t xml:space="preserve"> podle definice v příloze V části první odst. 5 písm. i) prováděcího nařízení Komise (EU) č. 680/2014. </t>
    </r>
    <r>
      <rPr>
        <i/>
        <sz val="8.5"/>
        <rFont val="Segoe UI"/>
        <family val="2"/>
      </rPr>
      <t/>
    </r>
  </si>
  <si>
    <t>Sloupce:</t>
  </si>
  <si>
    <r>
      <t xml:space="preserve">Hrubá účetní hodnota: </t>
    </r>
    <r>
      <rPr>
        <sz val="8.5"/>
        <rFont val="Segoe UI"/>
        <family val="2"/>
        <charset val="238"/>
      </rPr>
      <t>hrubá účetní hodnota podle definice v příloze V části první odst. 34 prováděcího nařízení Komise (EU) č. 680/2014.</t>
    </r>
  </si>
  <si>
    <r>
      <rPr>
        <i/>
        <sz val="8.5"/>
        <color theme="1"/>
        <rFont val="Segoe UI"/>
        <family val="2"/>
        <charset val="238"/>
      </rPr>
      <t>Expozice s úlevou:</t>
    </r>
    <r>
      <rPr>
        <sz val="8.5"/>
        <color theme="1"/>
        <rFont val="Segoe UI"/>
        <family val="2"/>
      </rPr>
      <t xml:space="preserve"> expozice s úlevou podle definice v příloze V části druhé odst. 240–244 prováděcího nařízení Komise (EU) č. 680/2014. Podle toho, zda expozice s úlevou splňují požadované podmínky stanovené v příloze V uvedeného nařízení, mohou být označeny jako výkonné nebo nevýkonné.
</t>
    </r>
    <r>
      <rPr>
        <i/>
        <sz val="8.5"/>
        <color theme="1"/>
        <rFont val="Segoe UI"/>
        <family val="2"/>
      </rPr>
      <t/>
    </r>
  </si>
  <si>
    <r>
      <rPr>
        <i/>
        <sz val="8.5"/>
        <rFont val="Segoe UI"/>
        <family val="2"/>
        <charset val="238"/>
      </rPr>
      <t xml:space="preserve">Nevýkonné expozice: </t>
    </r>
    <r>
      <rPr>
        <sz val="8.5"/>
        <rFont val="Segoe UI"/>
        <family val="2"/>
      </rPr>
      <t>podle definice v příloze V části druhé odst. 213 - 239 prováděcího nařízení Komise (EU) č. 680/2014.</t>
    </r>
  </si>
  <si>
    <r>
      <t>Nevýkonné expozice s úlevou:  článek 47b CRR; bod 34 část 1 a odst. 240 až 268 části 2 přílohy V ITS</t>
    </r>
    <r>
      <rPr>
        <sz val="8.5"/>
        <color rgb="FFFF0000"/>
        <rFont val="Arial"/>
        <family val="2"/>
        <charset val="238"/>
      </rPr>
      <t xml:space="preserve"> (prováděcího nařízení Komise (EU) č. 680/2014)</t>
    </r>
    <r>
      <rPr>
        <sz val="8.5"/>
        <color theme="1"/>
        <rFont val="Arial"/>
        <family val="2"/>
        <charset val="238"/>
      </rPr>
      <t>.
V případě, že expozice podléhající moratoriím vyhovujícím definici EBA a  podléhají úlevě v souvislosti s COVID-19, měly by být rovněž uvedeny v tomto sloupci.</t>
    </r>
  </si>
  <si>
    <r>
      <t>Expozice, u nichž došlo k selhání:</t>
    </r>
    <r>
      <rPr>
        <sz val="8.5"/>
        <rFont val="Arial"/>
        <family val="2"/>
        <charset val="238"/>
      </rPr>
      <t xml:space="preserve"> expozice, které jsou klasifikovány v selhání podle čl. 178 CRR. </t>
    </r>
  </si>
  <si>
    <r>
      <t xml:space="preserve">Akumulované snížení hodnoty, akumulované záporné změny reálné hodnoty z důvodu úvěrového rizika: </t>
    </r>
    <r>
      <rPr>
        <sz val="8.5"/>
        <rFont val="Arial"/>
        <family val="2"/>
        <charset val="238"/>
      </rPr>
      <t>měla by zahrnovat částky určené podle přílohy V části druhé odst. 69–71 prováděcího nařízení Komise (EU) č. 680/2014.</t>
    </r>
    <r>
      <rPr>
        <i/>
        <sz val="8.5"/>
        <rFont val="Arial"/>
        <family val="2"/>
        <charset val="238"/>
      </rPr>
      <t xml:space="preserve">
</t>
    </r>
  </si>
  <si>
    <r>
      <rPr>
        <i/>
        <sz val="8.5"/>
        <rFont val="Arial"/>
        <family val="2"/>
        <charset val="238"/>
      </rPr>
      <t>Z toho stupeň 2:</t>
    </r>
    <r>
      <rPr>
        <sz val="8.5"/>
        <rFont val="Arial"/>
        <family val="2"/>
        <charset val="238"/>
      </rPr>
      <t xml:space="preserve"> kategorie znehodnocení podle definice v IFRS 9.5.5. „Stupeň 2“ označuje snížení hodnoty měřené podle IFRS 9.5.5.3.
Sloupce („z toho stupeň 2“)  by neměly být vykazovány institucemi, které používají národní obecně uznávané účetní zásady na základě směrnice Rady 86/635/EHS ze dne 8. prosince 1986 o ročních účetních závěrkách a konsolidovaných účetních závěrkách bank a ostatních finančních institucí.</t>
    </r>
  </si>
  <si>
    <t xml:space="preserve">Sloupec 'Přítoky do  nevýkonných expozic' by měly odrážet  hrubé hodnoty expozic, tj. neměly by zohledňovat čisté hodnoty v důsledku odtoků během  období uveřejňování, a měly by být na pololetním základě od konce předchozího data uveřejnění. 
</t>
  </si>
  <si>
    <t>Přítoky  by se měly uveřejňovat pololetně od začátku období uveřejnění do referenčního data.
U expozice, která je během vykazovaného období  pro uveřejnění reklasifikována vícekrát z nevýkonné  na výkonnou, by měla být identifikována částka přítoku na základě srovnání stavu expozice na začátku období uveřejnění a  k referenčnímu datu.
Reklasifikace nesplácené expozice z jednoho účetního portfolia do jiného by neměla být uveřejňována jako přítok.</t>
  </si>
  <si>
    <t>Členění  úvěrů a jiných pohledávek podléhajících legislativním a nelegislativním moratoriím podle zbytkové platnosti moratorií</t>
  </si>
  <si>
    <r>
      <t xml:space="preserve">Účel: </t>
    </r>
    <r>
      <rPr>
        <sz val="10"/>
        <color theme="1"/>
        <rFont val="Arial"/>
        <family val="2"/>
        <charset val="238"/>
      </rPr>
      <t>poskytnout přehled o objemů úvěrů a jiných pohledávek, které jsou předmětem legislativních a nelegislativních moratorií v souladu s EBA/GL/2020/02 podle zbytkové splatnosti moratorií.</t>
    </r>
  </si>
  <si>
    <r>
      <t xml:space="preserve">Oblast působnosti: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</si>
  <si>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úvěrů a jiných pohledávek  podle zbytkové platnosti moratorií na splátky úvěrů podle rozsahu regulatorní konsolidace 
a související kumulované snížení hodnoty, kumulovaná změna reálné hodnoty v důsledku úvěrového rizika, podle rozsahu regulatorní konsolidace podle části první hlavy II kapitoly 2 nařízení CRR.</t>
    </r>
  </si>
  <si>
    <r>
      <t>Četnost:</t>
    </r>
    <r>
      <rPr>
        <sz val="10"/>
        <color theme="1"/>
        <rFont val="Arial"/>
        <family val="2"/>
        <charset val="238"/>
      </rPr>
      <t xml:space="preserve"> pololetní </t>
    </r>
  </si>
  <si>
    <r>
      <t xml:space="preserve">Průvodní komentář: </t>
    </r>
    <r>
      <rPr>
        <sz val="10"/>
        <rFont val="Arial"/>
        <family val="2"/>
        <charset val="238"/>
      </rPr>
      <t xml:space="preserve">instituce by měly vysvětlit délku trvání moratoria a změnu délky (např. prodloužení) moratoria na odklad splátek. </t>
    </r>
  </si>
  <si>
    <t>Z toho: 
legislativní moratoria</t>
  </si>
  <si>
    <t>Z toho: 
moratoria, jimž vypršela platnost</t>
  </si>
  <si>
    <t>Zbytková platnost moratoria</t>
  </si>
  <si>
    <t>&lt;= 3 měsíce</t>
  </si>
  <si>
    <t>&gt; 3 měsíce
&lt;= 6 měsíců</t>
  </si>
  <si>
    <t>&gt; 6 měsíců
&lt;= 9 měsíců</t>
  </si>
  <si>
    <t>&gt; 9 měsíců
&lt;= 12 měsíců</t>
  </si>
  <si>
    <t>&gt; 1 rok</t>
  </si>
  <si>
    <t>Úvěry a jiné pohledávky, kterým bylo nabídnuto moratorium</t>
  </si>
  <si>
    <t xml:space="preserve">    z toho: Zajištěno rezidenčními  nemovitostmi </t>
  </si>
  <si>
    <t xml:space="preserve">   z toho: Malé a střední podniky (MSP)</t>
  </si>
  <si>
    <t xml:space="preserve">    z toho: Zajištěno obchodními nemovitostmi</t>
  </si>
  <si>
    <r>
      <rPr>
        <i/>
        <sz val="8.5"/>
        <rFont val="Segoe UI"/>
        <family val="2"/>
      </rPr>
      <t>Moratoria:</t>
    </r>
    <r>
      <rPr>
        <sz val="8.5"/>
        <rFont val="Segoe UI"/>
        <family val="2"/>
      </rPr>
      <t xml:space="preserve"> viz definice v šabloně EBA GL 2020/07-1  „Informace o půjčkách a zálohách, na které se vztahují legislativní a nelegislativní moratoria“ </t>
    </r>
  </si>
  <si>
    <t xml:space="preserve">Úvěry a jiné pohledávky:  jak je definováno v odst.  32  přílohy V části 1 prováděcího nařízení Komise (EU) č. 680/2014 </t>
  </si>
  <si>
    <r>
      <rPr>
        <i/>
        <sz val="8.5"/>
        <color theme="1"/>
        <rFont val="Segoe UI"/>
        <family val="2"/>
        <charset val="238"/>
      </rPr>
      <t>Úvěry a pohledávky,  kterým bylo nabídnuto moratorium:</t>
    </r>
    <r>
      <rPr>
        <sz val="8.5"/>
        <color theme="1"/>
        <rFont val="Segoe UI"/>
        <family val="2"/>
      </rPr>
      <t xml:space="preserve">  jak je definováno v odst. 19 písm. a) EBA/GL /2020/02</t>
    </r>
  </si>
  <si>
    <t xml:space="preserve">V tomto řádku by instituce měly  jako počet dlužníků (sloupec a) nebo jako hrubou účetní hodnotu (sloupec b) uveřejnit počet obdržených žádostí klientů nebo odpovídající hrubou účetní hodnotu pro moratoria, která jsou v souladu s EBA definicí  bez ohledu na to, zda moratorium bylo již implementováno. Pokud není znám počet dlužníků nebo odpovídající hrubá účetní hodnota, kteří mohou požádat o moratorium, které je v souladu s definicí EBA (např. kvůli specifičnosti moratoria), pak počet dlužníků, kterým bylo moratorium nabídnuto, a počet dlužníků, u nichž bylo moratorium uplatněno, může být shodné a podobně může být shodná hrubá účetní hodnota pro nabízená  moratoria a hrubá účetní hodnota pro uplatněná moratoria. </t>
  </si>
  <si>
    <r>
      <rPr>
        <i/>
        <sz val="8.5"/>
        <color theme="1"/>
        <rFont val="Segoe UI"/>
        <family val="2"/>
        <charset val="238"/>
      </rPr>
      <t>Úvěry a pohledávky,  na které bylo uplatněno moratorium (bylo jim poskytnuto):</t>
    </r>
    <r>
      <rPr>
        <sz val="8.5"/>
        <color theme="1"/>
        <rFont val="Segoe UI"/>
        <family val="2"/>
      </rPr>
      <t xml:space="preserve">  jak je definováno v odst. 19 písm. b) EBA/GL /2020/02</t>
    </r>
  </si>
  <si>
    <t xml:space="preserve">V tomto řádku by instituce měly jako  počet dlužníků (sloupec a) měly veřejnit počet dlužníků, jejichž žádosti o moratorium, které je  v souladu s EBA definicí,  již byly  implementovány. </t>
  </si>
  <si>
    <r>
      <rPr>
        <i/>
        <sz val="8.5"/>
        <color theme="1"/>
        <rFont val="Segoe UI"/>
        <family val="2"/>
      </rPr>
      <t>Členění podle protistrany:</t>
    </r>
    <r>
      <rPr>
        <sz val="8.5"/>
        <color theme="1"/>
        <rFont val="Segoe UI"/>
        <family val="2"/>
      </rPr>
      <t xml:space="preserve"> viz definice v šabloně Covid 1  „Informace o půjčkách a zálohách, na které se vztahují legislativní a nelegislativní moratoria“ </t>
    </r>
  </si>
  <si>
    <r>
      <rPr>
        <i/>
        <sz val="8.5"/>
        <rFont val="Segoe UI"/>
        <family val="2"/>
      </rPr>
      <t>MSP:</t>
    </r>
    <r>
      <rPr>
        <sz val="8.5"/>
        <rFont val="Segoe UI"/>
        <family val="2"/>
      </rPr>
      <t xml:space="preserve"> viz definice v šabloně Covid 1  „Informace o půjčkách a zálohách, na které se vztahují legislativní a nelegislativní moratoria“ </t>
    </r>
  </si>
  <si>
    <r>
      <rPr>
        <i/>
        <sz val="8.5"/>
        <rFont val="Arial"/>
        <family val="2"/>
        <charset val="238"/>
      </rPr>
      <t xml:space="preserve">Hrubá účetní hodnota: </t>
    </r>
    <r>
      <rPr>
        <sz val="8.5"/>
        <rFont val="Arial"/>
        <family val="2"/>
        <charset val="238"/>
      </rPr>
      <t xml:space="preserve">viz definice v šabloně Covid 1  „Informace o půjčkách a zálohách, na které se vztahují legislativní a nelegislativní moratoria“ </t>
    </r>
  </si>
  <si>
    <t>Hrubá účetní hodnota zahrnuje v případě šablony COVID 2 nejen hrubou účetní hodnotu pro aktivní moratoria,  která jsou  v souladu s EBA definicí, ale takéhrubou účetní hodnotu pro moratoria,  která jsou  v souladu s EBA definicí a  jejichž platnost již byla ukončena, tj. hrubou účetní hodnotu úvěrů a pohledávek, u nichž moratoria, která jsou  v souladu s EBA definicí,  k referenčnímu datu již vypršela. (tj. zbytková splatnost moratoria se rovná nule).</t>
  </si>
  <si>
    <r>
      <t xml:space="preserve">Zbytková platnost moratoria: Čas, který uplyne mezi referenčním datem a koncem uplatňování (legislativních a nelegislativních) moratorií na splátky úvěrů uplatňovaných v souladu s EBA/GL/2020/02.
</t>
    </r>
    <r>
      <rPr>
        <i/>
        <sz val="8.5"/>
        <rFont val="Arial"/>
        <family val="2"/>
        <charset val="238"/>
      </rPr>
      <t xml:space="preserve">Residual duration of moratoria: </t>
    </r>
    <r>
      <rPr>
        <sz val="8.5"/>
        <rFont val="Arial"/>
        <family val="2"/>
        <charset val="238"/>
      </rPr>
      <t>Time that elapses between the reference date and the end of application of (legislative and non-legislative) moratoria on loan repayments applied in accordance with EBA/GL/2020/02.</t>
    </r>
  </si>
  <si>
    <t xml:space="preserve">Údaje o nově vzniklých úvěrech a jiných pohledávkách poskytnutých v rámci nově platných systémů veřejných záruk zavedených v reakci na krizi COVID-19 </t>
  </si>
  <si>
    <r>
      <t xml:space="preserve">Účel: </t>
    </r>
    <r>
      <rPr>
        <sz val="10"/>
        <color theme="1"/>
        <rFont val="Arial"/>
        <family val="2"/>
        <charset val="238"/>
      </rPr>
      <t>poskytnout přehled o stavu nově vzniklých úvěrů a jiných pohledávek podléhajících systémům veřejných záruk zavedených v reakci na krizi COVID-19.</t>
    </r>
  </si>
  <si>
    <r>
      <t xml:space="preserve">Oblast působnosti: </t>
    </r>
    <r>
      <rPr>
        <sz val="10"/>
        <color rgb="FFFF0000"/>
        <rFont val="Arial"/>
        <family val="2"/>
        <charset val="238"/>
      </rPr>
      <t>vzor se vztahuje na banky, které jsou Českou národní bankou v roce 2020 určeny jako jiné systémově významné instituce, informace v něm uvedené uveřejní na nejvyšší úrovni konsolidace v členském státě,
                              tj. v České republice.</t>
    </r>
    <r>
      <rPr>
        <b/>
        <sz val="10"/>
        <color theme="1"/>
        <rFont val="Arial"/>
        <family val="2"/>
        <charset val="238"/>
      </rPr>
      <t xml:space="preserve"> </t>
    </r>
    <r>
      <rPr>
        <sz val="10"/>
        <color theme="1"/>
        <rFont val="Arial"/>
        <family val="2"/>
        <charset val="238"/>
      </rPr>
      <t xml:space="preserve"> </t>
    </r>
  </si>
  <si>
    <r>
      <t xml:space="preserve">Obsah: </t>
    </r>
    <r>
      <rPr>
        <sz val="10"/>
        <color theme="1"/>
        <rFont val="Arial"/>
        <family val="2"/>
        <charset val="238"/>
      </rPr>
      <t xml:space="preserve">hrubá účetní hodnota  úvěrů a jiných pohledávek, které jsou předmětem systémů veřejných záruk zavedených v reakci na krizi COVID-19 podle rozsahu regulatorní konsolidace podle části první hlavy II kapitoly 2 nařízení CRR. </t>
    </r>
  </si>
  <si>
    <r>
      <t xml:space="preserve">Četnost: </t>
    </r>
    <r>
      <rPr>
        <sz val="10"/>
        <color theme="1"/>
        <rFont val="Arial"/>
        <family val="2"/>
        <charset val="238"/>
      </rPr>
      <t>pololetní.</t>
    </r>
  </si>
  <si>
    <r>
      <t>Průvodní komentář:</t>
    </r>
    <r>
      <rPr>
        <sz val="10"/>
        <color theme="1"/>
        <rFont val="Arial"/>
        <family val="2"/>
        <charset val="238"/>
      </rPr>
      <t xml:space="preserve"> instituce by měly vysvětlit velikost, délku a odvětvové pokrytí veřejných záruk, jakož i stav splácení a status nevýkonných úvěrů a úvěrů s úlevou. </t>
    </r>
  </si>
  <si>
    <t>Maximální výše záruky, kterou lze vzít v úvahu</t>
  </si>
  <si>
    <t>z toho: s úlevou</t>
  </si>
  <si>
    <t>Obdržená veřejná záruka</t>
  </si>
  <si>
    <t xml:space="preserve">Nově vzniklé úvěry a jiné pohledávky, které jsou předmětem systémů veřejných záruk. </t>
  </si>
  <si>
    <t>z toho: Nefinanční podnikys</t>
  </si>
  <si>
    <t xml:space="preserve">   z toho: Malé a střední podniky (MSP</t>
  </si>
  <si>
    <t xml:space="preserve"> z toho: Zajištěno obchodními nemovitostmi</t>
  </si>
  <si>
    <r>
      <rPr>
        <i/>
        <sz val="8.5"/>
        <color theme="1"/>
        <rFont val="Arial"/>
        <family val="2"/>
        <charset val="238"/>
      </rPr>
      <t>Nově vzniklé úvěry a jiné pohledávky, které jsou předmětem systémů veřejných záruk:</t>
    </r>
    <r>
      <rPr>
        <sz val="8.5"/>
        <color theme="1"/>
        <rFont val="Arial"/>
        <family val="2"/>
        <charset val="238"/>
      </rPr>
      <t xml:space="preserve"> odst. 16 těchto pokynů; odst.  32  přílohy V části 1 prováděcího nařízení Komise (EU) č. 680/2014.
</t>
    </r>
    <r>
      <rPr>
        <i/>
        <sz val="8.5"/>
        <color rgb="FFFF0000"/>
        <rFont val="Arial"/>
        <family val="2"/>
        <charset val="238"/>
      </rPr>
      <t>Za nově vzniklé úvěry a jiné pohledávky, které jsou předmětem systémů veřejných záruk  uplatňovaných v reakci na krizi COVID-19, Česká národní banka v podmínkách České republiky považuje úvěry poskytnuté v rámci programů 
COVID II, COVID Praha, COVID III  a COVID plus.</t>
    </r>
  </si>
  <si>
    <r>
      <rPr>
        <i/>
        <sz val="8.5"/>
        <color theme="1"/>
        <rFont val="Arial"/>
        <family val="2"/>
        <charset val="238"/>
      </rPr>
      <t>Členění podle protistrany:</t>
    </r>
    <r>
      <rPr>
        <sz val="8.5"/>
        <color theme="1"/>
        <rFont val="Arial"/>
        <family val="2"/>
        <charset val="238"/>
      </rPr>
      <t xml:space="preserve"> viz definice v šabloně Covid 1  „Informace o půjčkách a zálohách, na které se vztahují legislativní a nelegislativní moratoria“ </t>
    </r>
  </si>
  <si>
    <r>
      <rPr>
        <i/>
        <sz val="8.5"/>
        <rFont val="Arial"/>
        <family val="2"/>
        <charset val="238"/>
      </rPr>
      <t>MSP:</t>
    </r>
    <r>
      <rPr>
        <sz val="8.5"/>
        <rFont val="Arial"/>
        <family val="2"/>
        <charset val="238"/>
      </rPr>
      <t xml:space="preserve"> viz definice v šabloně Covid 1  „Informace o půjčkách a zálohách, na které se vztahují legislativní a nelegislativní moratoria“ </t>
    </r>
  </si>
  <si>
    <r>
      <rPr>
        <i/>
        <sz val="8.5"/>
        <rFont val="Arial"/>
        <family val="2"/>
        <charset val="238"/>
      </rPr>
      <t xml:space="preserve">z toho: s úlevou: článek </t>
    </r>
    <r>
      <rPr>
        <sz val="8.5"/>
        <rFont val="Arial"/>
        <family val="2"/>
        <charset val="238"/>
      </rPr>
      <t>47b CRR; odst. 34 části 1 a odstavec 244 části 2 přílohy V prováděcího nařízení Komise (EU) č. 680/2014.
Hrubá účetní hodnota nové smlouvy („refinancovaný dluh“) poskytnutá jako součást refinancující transakce, která splňuje podmínky úlevy by měla být zohledněna.</t>
    </r>
  </si>
  <si>
    <r>
      <t xml:space="preserve">Obdržená veřejná záruka: </t>
    </r>
    <r>
      <rPr>
        <sz val="8.5"/>
        <color theme="1"/>
        <rFont val="Arial"/>
        <family val="2"/>
        <charset val="238"/>
      </rPr>
      <t>odst. 16 těchto pokynů.</t>
    </r>
  </si>
  <si>
    <t>Instituce by měly uveřejnit maximální částku veřejné záruky, kterou členské státy zavedly v reakci na krizi COVID-19 pro nově vzniklé úvěry a pohledávky. Výše záruky by neměla překročit hrubou účetní hodnotu souvisejícího úvěru nebo pohledávky. Při výpočtu maximální výše veřejné záruky obdržené v souvislosti s krizí COVID-19, kterou lze požadovat, by se neměla brát v úvahu existence jiných forem zajištění nebo záruk.</t>
  </si>
  <si>
    <r>
      <t>Přítoky do  nevýkonných expozic: Přítoky by měly být vykazovány na pololetním základě od počátku období pro uveřejňování do referenčního data.</t>
    </r>
    <r>
      <rPr>
        <sz val="8.5"/>
        <color theme="1"/>
        <rFont val="Arial"/>
        <family val="2"/>
        <charset val="238"/>
      </rPr>
      <t xml:space="preserve">
U expozice, která během období uveřejnění byla vícekrát  reklasifikována z nevýkonné na výkonnou se  částka přítoku určí na základě srovnání stavu této expozice na začátku období pro uveřejňování a stavu k referenčnímu datu. Reklasifikace nevýkonné expozice z jednoho účetního portfolia do jiného se nevykazuje jako přítok.</t>
    </r>
  </si>
  <si>
    <t>Not applicable</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</si>
  <si>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</si>
  <si>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</si>
  <si>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</si>
  <si>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</si>
  <si>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</si>
  <si>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</si>
  <si>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</si>
  <si>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</si>
  <si>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31.12.2021 činí pro ČSOB skupinu 15.28 % celkového kapitálu a zahrnuje minimální požadavek 8.0 %, Pilíř 2 rezervu ve výši 1.8 % a tzv. kapitálové polštáře (požadavek na bezpečnostní kapitálovou rezervu ve výši 2.5 %, na rezervu pro krytí systémového rizika ve výši 2,5 % a proticyklickou kapitálovou rezervu ve výši 0,5 % kmenového kapitálu).
ČSOB skupina vykazovala celkový kapitálový poměr k 31.12.2021 ve výši 22.67 %,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</si>
  <si>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</si>
  <si>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</si>
  <si>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</si>
  <si>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</si>
  <si>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</si>
  <si>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</si>
  <si>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</si>
  <si>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</si>
  <si>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</si>
  <si>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</si>
  <si>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</si>
  <si>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</si>
  <si>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</si>
  <si>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</si>
  <si>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</si>
  <si>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</si>
  <si>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</si>
  <si>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</si>
  <si>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</si>
  <si>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</si>
  <si>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</si>
  <si>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</si>
  <si>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</si>
  <si>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</si>
  <si>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</si>
  <si>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</si>
  <si>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</si>
  <si>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</si>
  <si>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</si>
  <si>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</si>
  <si>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</si>
  <si>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</si>
  <si>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</si>
  <si>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</si>
  <si>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</si>
  <si>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</si>
  <si>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</si>
  <si>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</si>
  <si>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</si>
  <si>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 xml:space="preserve">Popis hlavních druhů kolaterálu přijímaných institucí za účelem snižování úvěrového rizika
</t>
  </si>
  <si>
    <t>FINANČNÍ AKTIVA K OBCHODOVÁNÍ</t>
  </si>
  <si>
    <t>NEOBCHODNÍ FINANČNÍ AKTIVA POVINNĚ OCEŇOVANÁ V REÁLNÉ HODNOTĚ VYKÁZANÉ DO ZISKU NEBO ZTRÁTY</t>
  </si>
  <si>
    <t>FINANČNÍ AKTIVA V REÁLNÉ HODNOTĚ PROSTŘEDNICTVÍM OSTATNÍHO ÚPLNÉHO VÝSLEDKU</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</si>
  <si>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</si>
  <si>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</si>
  <si>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</si>
  <si>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</si>
  <si>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</si>
  <si>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</si>
  <si>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Pokladní hotovost, hotovost u centrálních bank a ostatní vklady na požádání</t>
  </si>
  <si>
    <t>Finanční aktiva v naběhlé hodnotě</t>
  </si>
  <si>
    <t>Deriváty – zajišťovací účetnictví</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</si>
  <si>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</si>
  <si>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</si>
  <si>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</si>
  <si>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</si>
  <si>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</si>
  <si>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</si>
  <si>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</si>
  <si>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</si>
  <si>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</si>
  <si>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</si>
  <si>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</si>
  <si>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</si>
  <si>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</si>
  <si>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</si>
  <si>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Přestože kapitál klesl, pákový poměr v porovnání se stavem k 30.6.2021 mírně vzrostl o 0,09 procentního bodu na 4,65%. 
relativně většímu poklesu celkových expozic, způsobený zejména poklesem SFT expozic.</t>
  </si>
  <si>
    <t/>
  </si>
  <si>
    <t>0</t>
  </si>
  <si>
    <t>John Hollows</t>
  </si>
  <si>
    <t>Podle instrukce ve wordu – máme zahradniční expozice pod 10%, tudíž žádné podstatné země jsme nevyplnili, máme jenom součet – celkové expozice.</t>
  </si>
  <si>
    <t>(dd/mm/rrrr)</t>
  </si>
  <si>
    <t>CCD</t>
  </si>
  <si>
    <t>basel_segmentace; SEG_BAS NOT IN NBFI, BANK (bez CCD!)</t>
  </si>
  <si>
    <t>basel_segment; seg_BAS (SME,SME_S)</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</si>
  <si>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</si>
  <si>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</si>
  <si>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</si>
  <si>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</si>
  <si>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</si>
  <si>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</si>
  <si>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Tento soubor byl v roce 2020 rozšířen o reverzní stresové testování LCR,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</si>
  <si>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</si>
  <si>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r>
      <t xml:space="preserve">LRMF definuje pravidla a postupy pro řízení rizika likvidity včetně zátěžového testování a to se zohledněním specifických rizikových faktorů pro jednotlivé obchodní činnosti a produkty ČSOB Skupiny. Používané ukazatele:
</t>
    </r>
    <r>
      <rPr>
        <sz val="12"/>
        <color theme="1"/>
        <rFont val="Calibri"/>
        <family val="2"/>
        <charset val="238"/>
        <scheme val="minor"/>
      </rPr>
      <t xml:space="preserve">
LCR</t>
    </r>
    <r>
      <rPr>
        <sz val="12"/>
        <color theme="1"/>
        <rFont val="Calibri"/>
        <family val="2"/>
        <scheme val="minor"/>
      </rPr>
      <t xml:space="preserve">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
Top 10 Funding Provider : Top 10 poskytovatelů financování je koncentrační limit, jehož cílem je zabránit nadměrnému spoléhání se na úzkou skupinu protistran při poskytování financování.</t>
    </r>
  </si>
  <si>
    <t>Hodnoty ukazatele LCR ČSOB likviditní podskupiny byly v průběhu roku 2021 stabilní bez výrazných výkyvů s ročním průměrem 141%.</t>
  </si>
  <si>
    <t>Pohyby v LCR byly ovlivňovány primárně přijatým financovaním od KBC Bank, růstem poskytnutých půjček a růstem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</si>
  <si>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</si>
  <si>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2021 tvořily likviditní rezervu z 98% státní dluhopisy a pokladniční poukázky ČNB. Zbylé 2%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</si>
  <si>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</si>
  <si>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</si>
  <si>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</si>
  <si>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CZ</t>
  </si>
  <si>
    <t>Zbytek světa</t>
  </si>
  <si>
    <t>(13/5/2022)</t>
  </si>
  <si>
    <t>(31/12/2021)</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</si>
  <si>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</si>
  <si>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</si>
  <si>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</si>
  <si>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</si>
  <si>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</si>
  <si>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</si>
  <si>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</si>
  <si>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</si>
  <si>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</si>
  <si>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</si>
  <si>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</si>
  <si>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</si>
  <si>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</si>
  <si>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</si>
  <si>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</si>
  <si>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</si>
  <si>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30 osob. Suma fixnich odměn je 61,8M CZK a suma variabilní je 19,1M CZK.</t>
  </si>
  <si>
    <t>Informace jsou interně zpřístupněny v Remunerační politice a mzdovém řádu. Veřejně potom ve stručnější podobě ve Výroční zprávě a dalších povinně zveřejňovaných reportech.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</si>
</sst>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Kč&quot;;[Red]\-#,##0\ &quot;Kč&quot;"/>
    <numFmt numFmtId="43" formatCode="_-* #,##0.00_-;\-* #,##0.00_-;_-* &quot;-&quot;??_-;_-@_-"/>
    <numFmt numFmtId="164" formatCode="_(* #,##0.00_);_(* \(#,##0.00\);_(* &quot;-&quot;??_);_(@_)"/>
    <numFmt numFmtId="165" formatCode="_-* #,##0.00\ _K_č_-;\-* #,##0.00\ _K_č_-;_-* &quot;-&quot;??\ _K_č_-;_-@_-"/>
    <numFmt numFmtId="166" formatCode="0.0000%"/>
    <numFmt numFmtId="167" formatCode="0.0000"/>
    <numFmt numFmtId="168" formatCode="_(* #,##0_);_(* \(#,##0\);_(* &quot;-&quot;??_);_(@_)"/>
    <numFmt numFmtId="169" formatCode="_(* #,##0.0_);_(* \(#,##0.0\);_(* &quot;-&quot;??_);_(@_)"/>
  </numFmts>
  <fonts count="23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1"/>
      <color rgb="FFFF0000"/>
      <name val="Arial"/>
      <family val="2"/>
      <charset val="238"/>
    </font>
    <font>
      <u/>
      <sz val="10"/>
      <color rgb="FF0000FF"/>
      <name val="Arial"/>
      <family val="2"/>
      <charset val="238"/>
    </font>
    <font>
      <b/>
      <sz val="11"/>
      <color indexed="9"/>
      <name val="Arial"/>
      <family val="2"/>
      <charset val="238"/>
    </font>
    <font>
      <b/>
      <sz val="10"/>
      <name val="Arial"/>
      <family val="2"/>
      <charset val="238"/>
    </font>
    <font>
      <sz val="10"/>
      <color indexed="8"/>
      <name val="Helvetica Neue"/>
    </font>
    <font>
      <i/>
      <sz val="10"/>
      <color theme="1"/>
      <name val="Arial"/>
      <family val="2"/>
      <charset val="238"/>
    </font>
    <font>
      <i/>
      <sz val="10"/>
      <name val="Arial"/>
      <family val="2"/>
      <charset val="238"/>
    </font>
    <font>
      <b/>
      <sz val="8.5"/>
      <name val="Segoe UI"/>
      <family val="2"/>
    </font>
    <font>
      <b/>
      <sz val="8.5"/>
      <name val="Arial"/>
      <family val="2"/>
      <charset val="238"/>
    </font>
    <font>
      <sz val="8.5"/>
      <name val="Arial"/>
      <family val="2"/>
      <charset val="238"/>
    </font>
    <font>
      <i/>
      <sz val="8.5"/>
      <name val="Arial"/>
      <family val="2"/>
      <charset val="238"/>
    </font>
    <font>
      <sz val="8.5"/>
      <color rgb="FFFF0000"/>
      <name val="Arial"/>
      <family val="2"/>
      <charset val="238"/>
    </font>
    <font>
      <sz val="8.5"/>
      <color theme="1"/>
      <name val="Arial"/>
      <family val="2"/>
      <charset val="238"/>
    </font>
    <font>
      <i/>
      <sz val="8.5"/>
      <color theme="1"/>
      <name val="Arial"/>
      <family val="2"/>
      <charset val="238"/>
    </font>
    <font>
      <sz val="8.5"/>
      <name val="Segoe UI"/>
      <family val="2"/>
      <charset val="238"/>
    </font>
    <font>
      <i/>
      <sz val="8.5"/>
      <name val="Segoe UI"/>
      <family val="2"/>
      <charset val="238"/>
    </font>
    <font>
      <sz val="8.5"/>
      <name val="Segoe UI"/>
      <family val="2"/>
    </font>
    <font>
      <i/>
      <sz val="8.5"/>
      <name val="Segoe UI"/>
      <family val="2"/>
    </font>
    <font>
      <sz val="8.5"/>
      <color theme="1"/>
      <name val="Segoe UI"/>
      <family val="2"/>
      <charset val="238"/>
    </font>
    <font>
      <i/>
      <sz val="8.5"/>
      <color theme="1"/>
      <name val="Segoe UI"/>
      <family val="2"/>
      <charset val="238"/>
    </font>
    <font>
      <sz val="11"/>
      <color theme="1"/>
      <name val="Arial"/>
      <family val="2"/>
      <charset val="238"/>
    </font>
    <font>
      <u/>
      <sz val="10"/>
      <name val="Arial"/>
      <family val="2"/>
      <charset val="238"/>
    </font>
    <font>
      <b/>
      <i/>
      <sz val="8.5"/>
      <color theme="1"/>
      <name val="Segoe UI"/>
      <family val="2"/>
    </font>
    <font>
      <b/>
      <sz val="8.5"/>
      <color rgb="FF000000"/>
      <name val="Segoe UI"/>
      <family val="2"/>
    </font>
    <font>
      <b/>
      <sz val="8"/>
      <name val="Verdana"/>
      <family val="2"/>
    </font>
    <font>
      <b/>
      <u/>
      <sz val="8"/>
      <color indexed="8"/>
      <name val="Verdana"/>
      <family val="2"/>
    </font>
    <font>
      <b/>
      <sz val="10"/>
      <name val="Verdana"/>
      <family val="2"/>
    </font>
    <font>
      <sz val="10"/>
      <name val="Verdana"/>
      <family val="2"/>
    </font>
    <font>
      <i/>
      <sz val="10"/>
      <color theme="1"/>
      <name val="Segoe UI"/>
      <family val="2"/>
    </font>
    <font>
      <vertAlign val="superscript"/>
      <sz val="8"/>
      <name val="Verdana"/>
      <family val="2"/>
    </font>
    <font>
      <b/>
      <sz val="10"/>
      <color rgb="FF000000"/>
      <name val="Arial"/>
      <family val="2"/>
      <charset val="238"/>
    </font>
    <font>
      <b/>
      <sz val="8.5"/>
      <color rgb="FF000000"/>
      <name val="Arial"/>
      <family val="2"/>
      <charset val="238"/>
    </font>
    <font>
      <i/>
      <sz val="8.5"/>
      <color rgb="FFFF0000"/>
      <name val="Arial"/>
      <family val="2"/>
      <charset val="238"/>
    </font>
    <font>
      <sz val="12"/>
      <name val="Arial"/>
      <family val="2"/>
      <charset val="238"/>
    </font>
    <font>
      <sz val="8"/>
      <name val="Arial"/>
      <family val="2"/>
      <charset val="238"/>
    </font>
    <font>
      <i/>
      <sz val="10"/>
      <color rgb="FFFF0000"/>
      <name val="Arial"/>
      <family val="2"/>
      <charset val="238"/>
    </font>
    <font>
      <sz val="10"/>
      <color rgb="FF002142"/>
      <name val="Arial"/>
      <family val="2"/>
      <charset val="238"/>
    </font>
    <font>
      <vertAlign val="superscript"/>
      <sz val="12"/>
      <color theme="1"/>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sz val="9"/>
      <color indexed="81"/>
      <name val="Tahoma"/>
      <family val="2"/>
      <charset val="238"/>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B050"/>
        <bgColor indexed="64"/>
      </patternFill>
    </fill>
    <fill>
      <patternFill patternType="solid">
        <fgColor rgb="FF00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30">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0" fontId="6" fillId="0" borderId="0"/>
    <xf numFmtId="0" fontId="73" fillId="0" borderId="0"/>
    <xf numFmtId="0" fontId="195" fillId="0" borderId="0" applyNumberFormat="0" applyFill="0" applyBorder="0" applyProtection="0">
      <alignment vertical="top" wrapText="1"/>
    </xf>
    <xf numFmtId="0" fontId="73" fillId="0" borderId="0"/>
    <xf numFmtId="0" fontId="15" fillId="0" borderId="0"/>
    <xf numFmtId="43" fontId="73" fillId="0" borderId="0" applyFont="0" applyFill="0" applyBorder="0" applyAlignment="0" applyProtection="0"/>
    <xf numFmtId="0" fontId="5" fillId="0" borderId="0"/>
    <xf numFmtId="164"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cellStyleXfs>
  <cellXfs count="1726">
    <xf numFmtId="0" fontId="0" fillId="0" borderId="0" xfId="0"/>
    <xf numFmtId="0" fontId="0" fillId="0" borderId="0" xfId="0" applyFont="1"/>
    <xf numFmtId="0" fontId="0" fillId="0" borderId="0" xfId="0" applyFill="1"/>
    <xf numFmtId="0" fontId="14" fillId="0" borderId="0" xfId="1" applyFont="1" applyFill="1" applyBorder="1" applyAlignment="1"/>
    <xf numFmtId="0" fontId="16" fillId="0" borderId="0" xfId="3" applyFont="1" applyFill="1" applyBorder="1">
      <alignment vertical="center"/>
    </xf>
    <xf numFmtId="0" fontId="18" fillId="0" borderId="0" xfId="0" applyFont="1"/>
    <xf numFmtId="0" fontId="16" fillId="0" borderId="0" xfId="3" applyFont="1" applyFill="1" applyBorder="1" applyAlignment="1">
      <alignment vertical="center"/>
    </xf>
    <xf numFmtId="0" fontId="20" fillId="0" borderId="0" xfId="0" applyFont="1" applyFill="1" applyBorder="1"/>
    <xf numFmtId="0" fontId="19" fillId="0" borderId="0" xfId="0" applyFont="1"/>
    <xf numFmtId="0" fontId="21" fillId="0" borderId="0" xfId="4" applyFont="1" applyFill="1" applyBorder="1" applyAlignment="1">
      <alignment horizontal="left" vertical="center"/>
    </xf>
    <xf numFmtId="0" fontId="16" fillId="0" borderId="0" xfId="2" applyFont="1" applyFill="1" applyBorder="1">
      <alignment vertical="center"/>
    </xf>
    <xf numFmtId="0" fontId="0" fillId="0" borderId="1" xfId="0" applyFont="1" applyBorder="1" applyAlignment="1">
      <alignment horizontal="center"/>
    </xf>
    <xf numFmtId="0" fontId="22" fillId="0" borderId="1" xfId="3" applyFont="1" applyFill="1" applyBorder="1" applyAlignment="1" applyProtection="1">
      <alignment horizontal="center"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3" fontId="22" fillId="0" borderId="1" xfId="5" applyFont="1" applyFill="1" applyBorder="1" applyAlignment="1">
      <alignment horizontal="left" vertical="center" wrapText="1"/>
      <protection locked="0"/>
    </xf>
    <xf numFmtId="0" fontId="23" fillId="0" borderId="1" xfId="0" applyFont="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0" fillId="0" borderId="5" xfId="0" applyFont="1" applyBorder="1"/>
    <xf numFmtId="0" fontId="23" fillId="0" borderId="6" xfId="0" applyFont="1" applyBorder="1" applyAlignment="1">
      <alignment horizontal="center" vertical="center" wrapText="1"/>
    </xf>
    <xf numFmtId="0" fontId="0" fillId="0" borderId="0" xfId="0" applyFont="1" applyBorder="1"/>
    <xf numFmtId="0" fontId="23" fillId="0" borderId="0"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22"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justify" vertical="center"/>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0" fillId="0" borderId="0" xfId="0" applyFill="1" applyAlignment="1">
      <alignment vertical="center"/>
    </xf>
    <xf numFmtId="0" fontId="56" fillId="0" borderId="1" xfId="0" applyFont="1" applyFill="1" applyBorder="1" applyAlignment="1">
      <alignment horizontal="center" vertical="center"/>
    </xf>
    <xf numFmtId="0" fontId="56" fillId="0" borderId="1" xfId="0" applyFont="1" applyFill="1" applyBorder="1" applyAlignment="1">
      <alignment horizontal="justify" vertical="center"/>
    </xf>
    <xf numFmtId="0" fontId="56" fillId="0" borderId="1" xfId="0" applyFont="1" applyFill="1" applyBorder="1" applyAlignment="1">
      <alignment vertical="center" wrapText="1"/>
    </xf>
    <xf numFmtId="0" fontId="31" fillId="0" borderId="1" xfId="0" applyFont="1" applyFill="1" applyBorder="1" applyAlignment="1">
      <alignment horizontal="justify" vertical="center" wrapText="1"/>
    </xf>
    <xf numFmtId="0" fontId="27" fillId="0" borderId="0" xfId="0" applyFont="1" applyFill="1" applyAlignment="1">
      <alignment wrapText="1"/>
    </xf>
    <xf numFmtId="0" fontId="56" fillId="0" borderId="1" xfId="0" applyFont="1" applyFill="1" applyBorder="1" applyAlignment="1">
      <alignment horizontal="justify" vertical="center" wrapText="1"/>
    </xf>
    <xf numFmtId="0" fontId="27" fillId="0" borderId="0" xfId="0" applyFont="1" applyFill="1"/>
    <xf numFmtId="0" fontId="22" fillId="0" borderId="0" xfId="0" applyFont="1" applyFill="1"/>
    <xf numFmtId="0" fontId="31" fillId="0" borderId="1" xfId="0" applyFont="1" applyFill="1" applyBorder="1" applyAlignment="1">
      <alignment horizontal="left" vertical="center" wrapText="1" indent="1"/>
    </xf>
    <xf numFmtId="0" fontId="60" fillId="0" borderId="0" xfId="0" applyFont="1" applyFill="1" applyAlignment="1">
      <alignment vertical="center"/>
    </xf>
    <xf numFmtId="0" fontId="61" fillId="0" borderId="0" xfId="0" applyFont="1" applyFill="1" applyAlignment="1">
      <alignment vertical="center"/>
    </xf>
    <xf numFmtId="0" fontId="62" fillId="0" borderId="0" xfId="0" applyFont="1" applyAlignment="1">
      <alignment vertical="center"/>
    </xf>
    <xf numFmtId="0" fontId="63" fillId="0" borderId="16" xfId="0" applyFont="1" applyBorder="1" applyAlignment="1">
      <alignment vertical="center"/>
    </xf>
    <xf numFmtId="0" fontId="23" fillId="0" borderId="0" xfId="0" applyFont="1" applyBorder="1" applyAlignment="1">
      <alignment vertical="center" wrapText="1"/>
    </xf>
    <xf numFmtId="0" fontId="26" fillId="0" borderId="0" xfId="0" applyFont="1" applyBorder="1" applyAlignment="1">
      <alignment vertical="center" wrapText="1"/>
    </xf>
    <xf numFmtId="0" fontId="26" fillId="0" borderId="1" xfId="0" applyFont="1" applyBorder="1" applyAlignment="1">
      <alignment horizontal="center" vertical="center" wrapText="1"/>
    </xf>
    <xf numFmtId="0" fontId="0" fillId="0" borderId="1" xfId="0" applyFont="1" applyBorder="1" applyAlignment="1">
      <alignment vertical="center"/>
    </xf>
    <xf numFmtId="0" fontId="23" fillId="0" borderId="1" xfId="0" applyFont="1" applyFill="1" applyBorder="1" applyAlignment="1">
      <alignment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3" fillId="0" borderId="1" xfId="0" applyFont="1" applyFill="1" applyBorder="1" applyAlignment="1">
      <alignment horizontal="center"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35" fillId="0" borderId="0" xfId="0" applyFont="1" applyBorder="1" applyAlignment="1">
      <alignment vertical="center"/>
    </xf>
    <xf numFmtId="0" fontId="0" fillId="0" borderId="0" xfId="0" applyFill="1" applyBorder="1"/>
    <xf numFmtId="0" fontId="22" fillId="0" borderId="1" xfId="0" applyFont="1" applyFill="1" applyBorder="1" applyAlignment="1">
      <alignment horizontal="center" vertical="center"/>
    </xf>
    <xf numFmtId="0" fontId="0" fillId="0" borderId="0" xfId="0" applyFont="1" applyFill="1" applyBorder="1"/>
    <xf numFmtId="0" fontId="65" fillId="0" borderId="0" xfId="0" applyFont="1" applyFill="1" applyBorder="1" applyAlignment="1">
      <alignment vertical="center" wrapText="1"/>
    </xf>
    <xf numFmtId="0" fontId="23" fillId="0" borderId="1" xfId="0" applyFont="1" applyFill="1" applyBorder="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wrapText="1"/>
    </xf>
    <xf numFmtId="0" fontId="64" fillId="0" borderId="1" xfId="0" applyFont="1" applyFill="1" applyBorder="1" applyAlignment="1">
      <alignment vertical="center" wrapText="1"/>
    </xf>
    <xf numFmtId="0" fontId="22" fillId="0" borderId="1" xfId="0" applyFont="1" applyFill="1" applyBorder="1" applyAlignment="1">
      <alignment vertical="center"/>
    </xf>
    <xf numFmtId="0" fontId="60" fillId="0" borderId="0" xfId="0" applyFont="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0" fontId="18" fillId="6" borderId="1" xfId="0" applyFont="1" applyFill="1" applyBorder="1"/>
    <xf numFmtId="0" fontId="18" fillId="0" borderId="1" xfId="0" applyFont="1" applyBorder="1"/>
    <xf numFmtId="0" fontId="18" fillId="0" borderId="1" xfId="0" quotePrefix="1" applyFont="1" applyBorder="1" applyAlignment="1">
      <alignment horizontal="center" vertical="center"/>
    </xf>
    <xf numFmtId="3" fontId="22" fillId="0" borderId="1" xfId="5" applyFont="1" applyFill="1" applyBorder="1" applyAlignment="1">
      <alignment horizontal="center" vertical="center"/>
      <protection locked="0"/>
    </xf>
    <xf numFmtId="0" fontId="63" fillId="0" borderId="0" xfId="0" applyFont="1"/>
    <xf numFmtId="0" fontId="63" fillId="0" borderId="0" xfId="0" applyFont="1" applyFill="1" applyAlignment="1">
      <alignment vertical="center" wrapText="1"/>
    </xf>
    <xf numFmtId="0" fontId="0" fillId="0" borderId="0" xfId="0" applyFont="1" applyFill="1"/>
    <xf numFmtId="0" fontId="0" fillId="0" borderId="1" xfId="0" applyFont="1" applyFill="1" applyBorder="1"/>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14" xfId="0" applyFont="1" applyFill="1" applyBorder="1" applyAlignment="1">
      <alignment horizontal="center" vertical="center" wrapText="1"/>
    </xf>
    <xf numFmtId="0" fontId="22" fillId="0" borderId="1" xfId="0" quotePrefix="1" applyFont="1" applyFill="1" applyBorder="1"/>
    <xf numFmtId="0" fontId="65" fillId="0" borderId="0" xfId="0" applyFont="1" applyFill="1"/>
    <xf numFmtId="0" fontId="0"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xf numFmtId="0" fontId="0" fillId="0" borderId="0" xfId="0" applyFont="1" applyAlignment="1">
      <alignment horizontal="center"/>
    </xf>
    <xf numFmtId="0" fontId="0" fillId="0" borderId="4" xfId="0" applyFont="1" applyBorder="1"/>
    <xf numFmtId="0" fontId="22" fillId="0" borderId="1" xfId="0" applyFont="1" applyBorder="1" applyAlignment="1">
      <alignment horizontal="center" vertical="center"/>
    </xf>
    <xf numFmtId="0" fontId="22" fillId="0" borderId="1" xfId="10" applyFont="1" applyFill="1" applyBorder="1" applyAlignment="1">
      <alignment vertical="center" wrapText="1"/>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23" fillId="8" borderId="1" xfId="0" applyFont="1" applyFill="1" applyBorder="1" applyAlignment="1">
      <alignment vertical="center" wrapText="1"/>
    </xf>
    <xf numFmtId="0" fontId="22" fillId="0" borderId="1" xfId="0" applyFont="1" applyFill="1" applyBorder="1" applyAlignment="1">
      <alignment horizontal="justify" vertical="top"/>
    </xf>
    <xf numFmtId="0" fontId="22" fillId="0" borderId="1" xfId="10" applyFont="1" applyFill="1" applyBorder="1" applyAlignment="1">
      <alignment horizontal="justify" vertical="top"/>
    </xf>
    <xf numFmtId="0" fontId="23" fillId="8" borderId="1" xfId="0" applyFont="1" applyFill="1" applyBorder="1" applyAlignment="1">
      <alignment horizontal="center" vertical="center" wrapText="1"/>
    </xf>
    <xf numFmtId="0" fontId="23"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9" fillId="6" borderId="1" xfId="0" applyFont="1" applyFill="1" applyBorder="1" applyAlignment="1">
      <alignment horizontal="justify" vertical="top"/>
    </xf>
    <xf numFmtId="0" fontId="22" fillId="0" borderId="1" xfId="0" applyFont="1" applyFill="1" applyBorder="1"/>
    <xf numFmtId="0" fontId="22" fillId="0" borderId="1" xfId="0" applyFont="1" applyFill="1" applyBorder="1" applyAlignment="1">
      <alignment horizontal="justify" vertical="center"/>
    </xf>
    <xf numFmtId="0" fontId="22" fillId="0" borderId="1" xfId="0" applyFont="1" applyFill="1" applyBorder="1" applyAlignment="1">
      <alignment horizontal="justify" vertical="top" wrapText="1"/>
    </xf>
    <xf numFmtId="0" fontId="22"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0" fillId="0" borderId="7" xfId="0" applyFont="1" applyBorder="1"/>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1" fillId="0" borderId="0" xfId="0" applyFont="1" applyAlignment="1">
      <alignment vertical="center"/>
    </xf>
    <xf numFmtId="0" fontId="70" fillId="0" borderId="0" xfId="0" applyFont="1" applyAlignment="1">
      <alignment vertical="center"/>
    </xf>
    <xf numFmtId="0" fontId="23" fillId="8" borderId="0" xfId="0" applyFont="1" applyFill="1" applyBorder="1" applyAlignment="1">
      <alignment vertical="center" wrapText="1"/>
    </xf>
    <xf numFmtId="0" fontId="19" fillId="0" borderId="0" xfId="0" applyFont="1" applyBorder="1" applyAlignment="1">
      <alignment vertical="center"/>
    </xf>
    <xf numFmtId="0" fontId="64" fillId="8" borderId="1" xfId="0" applyFont="1" applyFill="1" applyBorder="1" applyAlignment="1">
      <alignment vertical="center" wrapText="1"/>
    </xf>
    <xf numFmtId="0" fontId="23" fillId="0" borderId="1" xfId="0"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0" fillId="0" borderId="4" xfId="0" applyBorder="1"/>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9" fillId="17" borderId="20" xfId="0" applyFont="1" applyFill="1" applyBorder="1" applyAlignment="1">
      <alignment vertical="center" wrapText="1"/>
    </xf>
    <xf numFmtId="0" fontId="0" fillId="0" borderId="32" xfId="0" applyFont="1" applyBorder="1" applyAlignment="1">
      <alignment horizontal="center" vertical="center"/>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0" fillId="17" borderId="32" xfId="0" applyFont="1" applyFill="1" applyBorder="1" applyAlignment="1">
      <alignment horizontal="center" vertical="center"/>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20" xfId="0" applyFont="1" applyFill="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0" fillId="0" borderId="32" xfId="0" applyFont="1" applyFill="1" applyBorder="1" applyAlignment="1">
      <alignment horizontal="center" vertical="center"/>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0" fillId="18" borderId="20" xfId="0" applyFont="1" applyFill="1" applyBorder="1" applyAlignment="1">
      <alignment vertical="center" wrapText="1"/>
    </xf>
    <xf numFmtId="0" fontId="19"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9" fillId="0" borderId="22" xfId="0" applyFont="1" applyBorder="1" applyAlignment="1">
      <alignment vertical="center" wrapText="1"/>
    </xf>
    <xf numFmtId="0" fontId="0" fillId="0" borderId="1" xfId="0" applyBorder="1" applyAlignment="1">
      <alignment horizontal="center" vertical="center"/>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7" fillId="0" borderId="0" xfId="0" applyFont="1" applyFill="1" applyAlignment="1"/>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1" applyFont="1" applyFill="1" applyBorder="1" applyAlignment="1">
      <alignment horizontal="center" vertical="center" wrapText="1"/>
    </xf>
    <xf numFmtId="0" fontId="94" fillId="0" borderId="0" xfId="11" applyFont="1"/>
    <xf numFmtId="49" fontId="95" fillId="22" borderId="26" xfId="11" applyNumberFormat="1" applyFont="1" applyFill="1" applyBorder="1" applyAlignment="1">
      <alignment horizontal="left" vertical="center"/>
    </xf>
    <xf numFmtId="49" fontId="95" fillId="22" borderId="38" xfId="11" applyNumberFormat="1" applyFont="1" applyFill="1" applyBorder="1" applyAlignment="1">
      <alignment horizontal="left" vertical="center"/>
    </xf>
    <xf numFmtId="49" fontId="95" fillId="0" borderId="0" xfId="11" applyNumberFormat="1" applyFont="1" applyFill="1" applyBorder="1" applyAlignment="1">
      <alignment vertical="center"/>
    </xf>
    <xf numFmtId="0" fontId="96" fillId="0" borderId="0" xfId="11" applyFont="1" applyBorder="1"/>
    <xf numFmtId="0" fontId="96" fillId="0" borderId="0" xfId="11" applyFont="1"/>
    <xf numFmtId="0" fontId="96" fillId="23" borderId="38" xfId="11" applyFont="1" applyFill="1" applyBorder="1" applyAlignment="1"/>
    <xf numFmtId="0" fontId="96" fillId="23" borderId="46" xfId="11" applyFont="1" applyFill="1" applyBorder="1" applyAlignment="1">
      <alignment horizontal="center" vertical="center"/>
    </xf>
    <xf numFmtId="0" fontId="96" fillId="23" borderId="47" xfId="11" applyFont="1" applyFill="1" applyBorder="1" applyAlignment="1">
      <alignment horizontal="center" vertical="center"/>
    </xf>
    <xf numFmtId="0" fontId="96" fillId="23" borderId="20" xfId="11" applyFont="1" applyFill="1" applyBorder="1" applyAlignment="1">
      <alignment horizontal="center" vertical="center"/>
    </xf>
    <xf numFmtId="0" fontId="96" fillId="23" borderId="26" xfId="11" applyFont="1" applyFill="1" applyBorder="1" applyAlignment="1">
      <alignment horizontal="center" vertical="center"/>
    </xf>
    <xf numFmtId="0" fontId="96" fillId="23" borderId="26" xfId="11" applyFont="1" applyFill="1" applyBorder="1" applyAlignment="1"/>
    <xf numFmtId="0" fontId="96" fillId="23" borderId="48" xfId="11" applyFont="1" applyFill="1" applyBorder="1" applyAlignment="1">
      <alignment horizontal="center" vertical="center"/>
    </xf>
    <xf numFmtId="0" fontId="97" fillId="23" borderId="28" xfId="11" applyFont="1" applyFill="1" applyBorder="1" applyAlignment="1">
      <alignment horizontal="center" vertical="center" wrapText="1"/>
    </xf>
    <xf numFmtId="0" fontId="97" fillId="23" borderId="0" xfId="11" applyFont="1" applyFill="1" applyBorder="1" applyAlignment="1">
      <alignment horizontal="center" vertical="center" wrapText="1"/>
    </xf>
    <xf numFmtId="0" fontId="101" fillId="0" borderId="0" xfId="11" applyFont="1" applyBorder="1" applyAlignment="1">
      <alignment vertical="center"/>
    </xf>
    <xf numFmtId="0" fontId="101" fillId="0" borderId="0" xfId="11" applyFont="1" applyFill="1" applyBorder="1" applyAlignment="1">
      <alignment vertical="center"/>
    </xf>
    <xf numFmtId="0" fontId="96" fillId="0" borderId="0" xfId="11" applyFont="1" applyFill="1" applyBorder="1"/>
    <xf numFmtId="0" fontId="96" fillId="0" borderId="0" xfId="11" applyFont="1" applyFill="1"/>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4" applyNumberFormat="1" applyFont="1" applyFill="1" applyBorder="1" applyAlignment="1">
      <alignment horizontal="center" vertical="center" wrapText="1"/>
    </xf>
    <xf numFmtId="49" fontId="22" fillId="0" borderId="1" xfId="14" quotePrefix="1" applyNumberFormat="1" applyFont="1" applyFill="1" applyBorder="1" applyAlignment="1">
      <alignment horizontal="center" vertical="center" wrapText="1"/>
    </xf>
    <xf numFmtId="0" fontId="22" fillId="0" borderId="1" xfId="14"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4" applyFont="1" applyFill="1" applyBorder="1" applyAlignment="1">
      <alignment horizontal="left" vertical="center" wrapText="1"/>
    </xf>
    <xf numFmtId="0" fontId="22" fillId="0" borderId="1" xfId="14" applyFont="1" applyFill="1" applyBorder="1" applyAlignment="1">
      <alignment vertical="center" wrapText="1"/>
    </xf>
    <xf numFmtId="0" fontId="22" fillId="0" borderId="1" xfId="14" applyNumberFormat="1" applyFont="1" applyFill="1" applyBorder="1" applyAlignment="1">
      <alignment horizontal="center" vertical="center" wrapText="1"/>
    </xf>
    <xf numFmtId="0" fontId="103" fillId="0" borderId="1" xfId="14" applyFont="1" applyFill="1" applyBorder="1" applyAlignment="1">
      <alignment horizontal="left" vertical="center" wrapText="1" indent="2"/>
    </xf>
    <xf numFmtId="0" fontId="22" fillId="6" borderId="1" xfId="14" applyFont="1" applyFill="1" applyBorder="1" applyAlignment="1">
      <alignment horizontal="center" vertical="center" wrapText="1"/>
    </xf>
    <xf numFmtId="0" fontId="22" fillId="6" borderId="1" xfId="14" applyFont="1" applyFill="1" applyBorder="1" applyAlignment="1">
      <alignment wrapText="1"/>
    </xf>
    <xf numFmtId="0" fontId="104" fillId="0" borderId="1" xfId="14" applyFont="1" applyFill="1" applyBorder="1"/>
    <xf numFmtId="0" fontId="22" fillId="0" borderId="1" xfId="14" applyFont="1" applyFill="1" applyBorder="1"/>
    <xf numFmtId="0" fontId="22" fillId="6" borderId="1" xfId="14" applyFont="1" applyFill="1" applyBorder="1"/>
    <xf numFmtId="0" fontId="22" fillId="0" borderId="1" xfId="14" quotePrefix="1" applyFont="1" applyFill="1" applyBorder="1" applyAlignment="1">
      <alignment horizontal="center" vertical="center" wrapText="1"/>
    </xf>
    <xf numFmtId="0" fontId="22" fillId="0" borderId="3" xfId="0" applyFont="1" applyBorder="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3" xfId="0" applyFont="1" applyBorder="1"/>
    <xf numFmtId="0" fontId="22" fillId="0" borderId="8" xfId="0" applyFont="1" applyBorder="1"/>
    <xf numFmtId="0" fontId="107" fillId="0" borderId="0" xfId="0" applyFont="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Fill="1" applyBorder="1" applyAlignment="1">
      <alignment horizontal="center" wrapText="1"/>
    </xf>
    <xf numFmtId="0" fontId="32" fillId="0" borderId="13" xfId="0" applyFont="1" applyBorder="1" applyAlignment="1">
      <alignment horizontal="center"/>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75" fillId="0" borderId="0" xfId="0" applyFont="1" applyFill="1" applyBorder="1" applyAlignment="1">
      <alignment vertical="center" wrapText="1"/>
    </xf>
    <xf numFmtId="0" fontId="120"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75" fillId="10" borderId="1" xfId="0" applyFont="1" applyFill="1" applyBorder="1" applyAlignment="1">
      <alignment horizontal="center" vertical="center" wrapText="1"/>
    </xf>
    <xf numFmtId="0" fontId="121" fillId="0" borderId="0" xfId="0" applyFont="1" applyFill="1"/>
    <xf numFmtId="0" fontId="19" fillId="0" borderId="1" xfId="0" applyFont="1" applyFill="1" applyBorder="1" applyAlignment="1">
      <alignment vertical="center"/>
    </xf>
    <xf numFmtId="0" fontId="0" fillId="0" borderId="1" xfId="0" applyFill="1" applyBorder="1" applyAlignment="1">
      <alignment vertical="center"/>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75" fillId="0" borderId="0" xfId="0" applyFont="1" applyBorder="1" applyAlignment="1">
      <alignment horizontal="center" vertical="center" wrapText="1"/>
    </xf>
    <xf numFmtId="0" fontId="78"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7"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2" applyFont="1" applyFill="1" applyBorder="1" applyAlignment="1" applyProtection="1">
      <alignment vertical="center" wrapText="1"/>
    </xf>
    <xf numFmtId="0" fontId="136" fillId="27" borderId="0" xfId="12" applyFont="1" applyFill="1" applyBorder="1" applyAlignment="1" applyProtection="1">
      <alignment vertical="center" wrapText="1"/>
    </xf>
    <xf numFmtId="0" fontId="100" fillId="28" borderId="0" xfId="12" applyFont="1" applyFill="1" applyBorder="1" applyAlignment="1" applyProtection="1">
      <alignment vertical="center" wrapText="1"/>
    </xf>
    <xf numFmtId="0" fontId="99" fillId="24" borderId="0" xfId="12" applyFont="1" applyFill="1" applyBorder="1" applyAlignment="1" applyProtection="1"/>
    <xf numFmtId="0" fontId="109" fillId="0" borderId="0" xfId="12" applyFont="1" applyFill="1" applyBorder="1" applyAlignment="1" applyProtection="1">
      <alignment vertical="center" wrapText="1"/>
    </xf>
    <xf numFmtId="49" fontId="137" fillId="0" borderId="28" xfId="12" applyNumberFormat="1" applyFont="1" applyFill="1" applyBorder="1" applyAlignment="1" applyProtection="1">
      <alignment vertical="center" wrapText="1"/>
    </xf>
    <xf numFmtId="49" fontId="137" fillId="0" borderId="0" xfId="12" applyNumberFormat="1" applyFont="1" applyFill="1" applyBorder="1" applyAlignment="1" applyProtection="1">
      <alignment vertical="center" wrapText="1"/>
    </xf>
    <xf numFmtId="0" fontId="109" fillId="0" borderId="0" xfId="12" applyFont="1" applyBorder="1" applyAlignment="1" applyProtection="1">
      <alignment wrapText="1"/>
    </xf>
    <xf numFmtId="0" fontId="138" fillId="0" borderId="0" xfId="12" applyFont="1" applyFill="1" applyBorder="1" applyAlignment="1" applyProtection="1">
      <alignment vertical="center" wrapText="1"/>
    </xf>
    <xf numFmtId="0" fontId="139" fillId="0" borderId="0" xfId="12" applyFont="1" applyFill="1" applyBorder="1" applyAlignment="1" applyProtection="1">
      <alignment vertical="center" wrapText="1"/>
    </xf>
    <xf numFmtId="0" fontId="9" fillId="0" borderId="0" xfId="11" applyFont="1" applyAlignment="1">
      <alignment wrapText="1"/>
    </xf>
    <xf numFmtId="0" fontId="141" fillId="0" borderId="0" xfId="12" applyFont="1" applyFill="1" applyBorder="1" applyAlignment="1" applyProtection="1">
      <alignment vertical="center" wrapText="1"/>
    </xf>
    <xf numFmtId="0" fontId="99" fillId="0" borderId="0" xfId="12" applyFont="1" applyFill="1" applyBorder="1" applyAlignment="1" applyProtection="1"/>
    <xf numFmtId="0" fontId="132" fillId="0" borderId="0" xfId="0" applyFont="1" applyAlignment="1">
      <alignment vertical="top"/>
    </xf>
    <xf numFmtId="0" fontId="145" fillId="23" borderId="0" xfId="12" applyFont="1" applyFill="1" applyBorder="1" applyAlignment="1" applyProtection="1">
      <alignment horizontal="left" vertical="center" wrapText="1"/>
    </xf>
    <xf numFmtId="0" fontId="132" fillId="0" borderId="26" xfId="11" applyFont="1" applyFill="1" applyBorder="1" applyAlignment="1">
      <alignment horizontal="center" vertical="center" wrapText="1"/>
    </xf>
    <xf numFmtId="0" fontId="132" fillId="0" borderId="21" xfId="11" applyFont="1" applyFill="1" applyBorder="1" applyAlignment="1">
      <alignment horizontal="center" vertical="center" wrapText="1"/>
    </xf>
    <xf numFmtId="0" fontId="139" fillId="0" borderId="21" xfId="11" applyFont="1" applyFill="1" applyBorder="1" applyAlignment="1">
      <alignment horizontal="center" vertical="center" wrapText="1"/>
    </xf>
    <xf numFmtId="0" fontId="132" fillId="6" borderId="22" xfId="11" applyFont="1" applyFill="1" applyBorder="1" applyAlignment="1">
      <alignment horizontal="center" vertical="center" wrapText="1"/>
    </xf>
    <xf numFmtId="49" fontId="139" fillId="0" borderId="43" xfId="11" applyNumberFormat="1" applyFont="1" applyFill="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39" fillId="0" borderId="0" xfId="11" applyNumberFormat="1" applyFont="1" applyFill="1" applyBorder="1" applyAlignment="1">
      <alignment horizontal="center" vertical="center" wrapText="1"/>
    </xf>
    <xf numFmtId="0" fontId="149" fillId="23" borderId="0" xfId="12" applyFont="1" applyFill="1" applyBorder="1" applyAlignment="1" applyProtection="1">
      <alignment horizontal="center" vertical="center" wrapText="1"/>
    </xf>
    <xf numFmtId="0" fontId="132" fillId="23" borderId="0" xfId="11" applyFont="1" applyFill="1" applyBorder="1" applyAlignment="1">
      <alignment horizontal="center" vertical="center" wrapText="1"/>
    </xf>
    <xf numFmtId="0" fontId="139" fillId="23" borderId="43" xfId="11" applyFont="1" applyFill="1" applyBorder="1" applyAlignment="1">
      <alignment horizontal="center" vertical="center" wrapText="1"/>
    </xf>
    <xf numFmtId="0" fontId="132" fillId="23" borderId="16" xfId="11" applyFont="1" applyFill="1" applyBorder="1" applyAlignment="1">
      <alignment horizontal="center" vertical="center" wrapText="1"/>
    </xf>
    <xf numFmtId="0" fontId="139" fillId="0" borderId="43" xfId="11" applyFont="1" applyFill="1" applyBorder="1" applyAlignment="1">
      <alignment horizontal="center" vertical="center" wrapText="1"/>
    </xf>
    <xf numFmtId="0" fontId="139" fillId="24" borderId="43" xfId="11" applyFont="1" applyFill="1" applyBorder="1" applyAlignment="1">
      <alignment horizontal="center" vertical="center" wrapText="1"/>
    </xf>
    <xf numFmtId="0" fontId="149" fillId="23" borderId="1" xfId="12" applyFont="1" applyFill="1" applyBorder="1" applyAlignment="1" applyProtection="1">
      <alignment horizontal="center" vertical="center" wrapText="1"/>
    </xf>
    <xf numFmtId="0" fontId="109" fillId="0" borderId="0" xfId="12" applyFont="1" applyFill="1" applyBorder="1" applyAlignment="1" applyProtection="1">
      <alignment wrapText="1"/>
    </xf>
    <xf numFmtId="49" fontId="143" fillId="22" borderId="38" xfId="11" applyNumberFormat="1" applyFont="1" applyFill="1" applyBorder="1" applyAlignment="1">
      <alignment horizontal="left" vertical="center"/>
    </xf>
    <xf numFmtId="0" fontId="149" fillId="23" borderId="14" xfId="12" applyFont="1" applyFill="1" applyBorder="1" applyAlignment="1" applyProtection="1">
      <alignment horizontal="center" vertical="center" wrapText="1"/>
    </xf>
    <xf numFmtId="0" fontId="139" fillId="0" borderId="0" xfId="11" applyFont="1" applyFill="1" applyBorder="1" applyAlignment="1">
      <alignment horizontal="center" vertical="center" wrapText="1"/>
    </xf>
    <xf numFmtId="0" fontId="140" fillId="0" borderId="0" xfId="12" applyFont="1" applyFill="1" applyBorder="1" applyAlignment="1" applyProtection="1">
      <alignment wrapText="1"/>
    </xf>
    <xf numFmtId="0" fontId="140" fillId="0" borderId="0" xfId="11" applyFont="1" applyFill="1" applyBorder="1" applyAlignment="1">
      <alignment horizontal="center" vertical="center"/>
    </xf>
    <xf numFmtId="0" fontId="109" fillId="0" borderId="0" xfId="12" applyFont="1" applyBorder="1" applyAlignment="1" applyProtection="1"/>
    <xf numFmtId="0" fontId="9" fillId="0" borderId="0" xfId="11" applyFont="1" applyBorder="1"/>
    <xf numFmtId="0" fontId="29" fillId="0" borderId="0" xfId="6" applyFill="1" applyBorder="1" applyAlignment="1" applyProtection="1">
      <alignment vertical="center" wrapText="1"/>
    </xf>
    <xf numFmtId="0" fontId="148" fillId="0" borderId="0" xfId="3" applyFont="1" applyFill="1" applyBorder="1" applyAlignment="1">
      <alignment vertical="center" wrapText="1"/>
    </xf>
    <xf numFmtId="0" fontId="109" fillId="0" borderId="0" xfId="12" applyFont="1" applyFill="1" applyBorder="1" applyAlignment="1" applyProtection="1">
      <alignment horizontal="left" vertical="center" wrapText="1"/>
    </xf>
    <xf numFmtId="0" fontId="18" fillId="0" borderId="0" xfId="0" applyFont="1" applyAlignment="1">
      <alignment wrapText="1"/>
    </xf>
    <xf numFmtId="0" fontId="150"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2" fillId="0" borderId="1" xfId="0" applyFont="1" applyBorder="1" applyAlignment="1">
      <alignment vertical="center"/>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1"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4" fillId="0" borderId="1" xfId="0" applyFont="1" applyBorder="1" applyAlignment="1">
      <alignment vertical="center" wrapText="1"/>
    </xf>
    <xf numFmtId="0" fontId="8" fillId="8" borderId="1" xfId="0" applyFont="1" applyFill="1" applyBorder="1" applyAlignment="1">
      <alignment vertical="center" wrapText="1"/>
    </xf>
    <xf numFmtId="0" fontId="132"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35" fillId="0" borderId="0" xfId="0" applyFont="1" applyAlignment="1">
      <alignment horizontal="left"/>
    </xf>
    <xf numFmtId="0" fontId="155" fillId="0" borderId="0" xfId="0" applyFont="1" applyAlignment="1">
      <alignment horizontal="left"/>
    </xf>
    <xf numFmtId="0" fontId="35" fillId="0" borderId="0" xfId="0" applyFont="1"/>
    <xf numFmtId="49" fontId="157" fillId="6" borderId="55" xfId="13" applyNumberFormat="1" applyFont="1" applyFill="1" applyBorder="1" applyAlignment="1">
      <alignment horizontal="center" vertical="center" wrapText="1"/>
    </xf>
    <xf numFmtId="49" fontId="139" fillId="6" borderId="56" xfId="13" applyNumberFormat="1" applyFont="1" applyFill="1" applyBorder="1" applyAlignment="1">
      <alignment horizontal="center" vertical="center" wrapText="1"/>
    </xf>
    <xf numFmtId="49" fontId="139" fillId="6" borderId="1" xfId="13" applyNumberFormat="1" applyFont="1" applyFill="1" applyBorder="1" applyAlignment="1">
      <alignment horizontal="center" vertical="center" wrapText="1"/>
    </xf>
    <xf numFmtId="49" fontId="139" fillId="6" borderId="57" xfId="13" applyNumberFormat="1" applyFont="1" applyFill="1" applyBorder="1" applyAlignment="1">
      <alignment horizontal="center" vertical="center" wrapText="1"/>
    </xf>
    <xf numFmtId="49" fontId="139" fillId="6" borderId="58" xfId="13" applyNumberFormat="1" applyFont="1" applyFill="1" applyBorder="1" applyAlignment="1">
      <alignment horizontal="center" vertical="center" wrapText="1"/>
    </xf>
    <xf numFmtId="0" fontId="35" fillId="0" borderId="0" xfId="0" applyFont="1" applyAlignment="1">
      <alignment vertical="center"/>
    </xf>
    <xf numFmtId="0" fontId="161" fillId="0" borderId="0" xfId="0" applyFont="1"/>
    <xf numFmtId="0" fontId="162"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144" fillId="0" borderId="21" xfId="0" applyFont="1" applyBorder="1" applyAlignment="1">
      <alignment horizontal="center" vertical="center" wrapText="1"/>
    </xf>
    <xf numFmtId="0" fontId="144" fillId="10" borderId="33" xfId="0" applyFont="1" applyFill="1" applyBorder="1" applyAlignment="1">
      <alignment horizontal="center" vertical="center" wrapText="1"/>
    </xf>
    <xf numFmtId="0" fontId="164" fillId="0" borderId="21"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58" fillId="0" borderId="33" xfId="0" applyFont="1" applyBorder="1" applyAlignment="1">
      <alignment vertical="center" wrapText="1"/>
    </xf>
    <xf numFmtId="0" fontId="164" fillId="19" borderId="33" xfId="0" applyFont="1" applyFill="1" applyBorder="1" applyAlignment="1">
      <alignment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5" fillId="0" borderId="33" xfId="0" applyFont="1" applyBorder="1" applyAlignment="1">
      <alignment vertical="center" wrapText="1"/>
    </xf>
    <xf numFmtId="0" fontId="144" fillId="19" borderId="33" xfId="0" applyFont="1" applyFill="1" applyBorder="1" applyAlignment="1">
      <alignment vertical="center" wrapText="1"/>
    </xf>
    <xf numFmtId="0" fontId="166" fillId="19" borderId="33" xfId="0" applyFont="1" applyFill="1" applyBorder="1" applyAlignment="1">
      <alignment horizontal="center"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58"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3" fillId="20" borderId="33" xfId="0" applyFont="1" applyFill="1" applyBorder="1" applyAlignment="1">
      <alignment vertical="center" wrapText="1"/>
    </xf>
    <xf numFmtId="49" fontId="175" fillId="0" borderId="21" xfId="0" applyNumberFormat="1" applyFont="1" applyBorder="1" applyAlignment="1">
      <alignment horizontal="center" vertical="center" wrapText="1"/>
    </xf>
    <xf numFmtId="0" fontId="175"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4" fillId="0" borderId="33" xfId="0" applyFont="1" applyBorder="1" applyAlignment="1">
      <alignment horizontal="left" vertical="center" wrapText="1" inden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4" fillId="0" borderId="21" xfId="0" applyFont="1" applyBorder="1" applyAlignment="1">
      <alignment horizontal="center" vertical="center" wrapText="1"/>
    </xf>
    <xf numFmtId="0" fontId="174"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7" fillId="0" borderId="32" xfId="0" applyNumberFormat="1" applyFont="1" applyBorder="1" applyAlignment="1">
      <alignment horizontal="center" vertical="center" wrapText="1"/>
    </xf>
    <xf numFmtId="0" fontId="177" fillId="0" borderId="33" xfId="0" applyFont="1" applyBorder="1" applyAlignment="1">
      <alignment horizontal="left" vertical="center" wrapText="1" indent="1"/>
    </xf>
    <xf numFmtId="0" fontId="177" fillId="0" borderId="33" xfId="0" applyFont="1" applyBorder="1" applyAlignment="1">
      <alignment horizontal="left" vertical="center" wrapText="1" indent="5"/>
    </xf>
    <xf numFmtId="0" fontId="177"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58" fillId="10" borderId="35" xfId="0" applyFont="1" applyFill="1" applyBorder="1" applyAlignment="1">
      <alignment vertical="center"/>
    </xf>
    <xf numFmtId="0" fontId="170" fillId="8" borderId="33" xfId="0" applyFont="1" applyFill="1" applyBorder="1" applyAlignment="1">
      <alignment horizontal="left" vertical="center" wrapText="1" indent="2"/>
    </xf>
    <xf numFmtId="49" fontId="178"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44" fillId="0" borderId="0" xfId="0" applyFont="1" applyFill="1" applyAlignment="1">
      <alignment vertical="center"/>
    </xf>
    <xf numFmtId="0" fontId="44" fillId="0" borderId="0" xfId="0" applyFont="1" applyFill="1"/>
    <xf numFmtId="0" fontId="175" fillId="0" borderId="1" xfId="0" applyFont="1" applyFill="1" applyBorder="1" applyAlignment="1">
      <alignment horizontal="center" vertical="center" wrapText="1"/>
    </xf>
    <xf numFmtId="0" fontId="179" fillId="0" borderId="1" xfId="0" applyFont="1" applyFill="1" applyBorder="1" applyAlignment="1">
      <alignment horizontal="center" vertical="center" wrapText="1"/>
    </xf>
    <xf numFmtId="0" fontId="174"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64" fillId="0" borderId="8" xfId="0" applyFont="1" applyFill="1" applyBorder="1" applyAlignment="1">
      <alignment vertical="center" wrapText="1"/>
    </xf>
    <xf numFmtId="0" fontId="164" fillId="0" borderId="1" xfId="0" applyFont="1" applyFill="1" applyBorder="1" applyAlignment="1">
      <alignment vertical="center" wrapText="1"/>
    </xf>
    <xf numFmtId="0" fontId="141" fillId="6" borderId="1" xfId="0" applyFont="1" applyFill="1" applyBorder="1" applyAlignment="1">
      <alignment vertical="center" wrapText="1"/>
    </xf>
    <xf numFmtId="0" fontId="176" fillId="6" borderId="1" xfId="0" applyFont="1" applyFill="1" applyBorder="1" applyAlignment="1">
      <alignment vertical="center" wrapText="1"/>
    </xf>
    <xf numFmtId="0" fontId="179" fillId="0" borderId="1" xfId="0" applyFont="1" applyFill="1" applyBorder="1" applyAlignment="1">
      <alignment vertical="center" wrapText="1"/>
    </xf>
    <xf numFmtId="0" fontId="141" fillId="0" borderId="1" xfId="0" applyFont="1" applyFill="1" applyBorder="1" applyAlignment="1">
      <alignment vertical="center" wrapText="1"/>
    </xf>
    <xf numFmtId="0" fontId="176" fillId="0" borderId="1" xfId="0" applyFont="1" applyFill="1" applyBorder="1" applyAlignment="1">
      <alignment vertical="center" wrapText="1"/>
    </xf>
    <xf numFmtId="0" fontId="153" fillId="0" borderId="1" xfId="0" applyFont="1" applyFill="1" applyBorder="1" applyAlignment="1">
      <alignment horizontal="center" vertical="center" wrapText="1"/>
    </xf>
    <xf numFmtId="0" fontId="132" fillId="0" borderId="1" xfId="0" applyFont="1" applyFill="1" applyBorder="1" applyAlignment="1">
      <alignment vertical="center" wrapText="1"/>
    </xf>
    <xf numFmtId="0" fontId="7" fillId="0" borderId="1" xfId="0" applyFont="1" applyFill="1" applyBorder="1" applyAlignment="1">
      <alignment vertical="center" wrapText="1"/>
    </xf>
    <xf numFmtId="0" fontId="154" fillId="0" borderId="1" xfId="0" applyFont="1" applyFill="1" applyBorder="1" applyAlignment="1">
      <alignment vertical="center" wrapText="1"/>
    </xf>
    <xf numFmtId="0" fontId="182" fillId="0" borderId="1" xfId="0" applyFont="1" applyFill="1" applyBorder="1" applyAlignment="1">
      <alignment vertical="center" wrapText="1"/>
    </xf>
    <xf numFmtId="0" fontId="151" fillId="0" borderId="0" xfId="0" applyFont="1" applyFill="1"/>
    <xf numFmtId="0" fontId="158" fillId="10" borderId="3"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xf numFmtId="0" fontId="144" fillId="0" borderId="1" xfId="0" applyFont="1" applyFill="1" applyBorder="1" applyAlignment="1">
      <alignment vertical="center" wrapText="1"/>
    </xf>
    <xf numFmtId="0" fontId="158" fillId="10" borderId="15" xfId="0" applyFont="1" applyFill="1" applyBorder="1" applyAlignment="1">
      <alignment horizontal="center" vertical="center" wrapText="1"/>
    </xf>
    <xf numFmtId="0" fontId="158" fillId="0" borderId="1" xfId="0" applyFont="1" applyFill="1" applyBorder="1" applyAlignment="1">
      <alignment vertical="center" wrapText="1"/>
    </xf>
    <xf numFmtId="0" fontId="170" fillId="0" borderId="1" xfId="0" applyFont="1" applyFill="1" applyBorder="1"/>
    <xf numFmtId="0" fontId="170" fillId="0" borderId="1" xfId="0" applyFont="1" applyFill="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Fill="1" applyAlignment="1">
      <alignment vertical="top"/>
    </xf>
    <xf numFmtId="0" fontId="132" fillId="0" borderId="0" xfId="0" applyFont="1" applyFill="1" applyAlignment="1">
      <alignment wrapText="1"/>
    </xf>
    <xf numFmtId="0" fontId="151"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3"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4" fillId="0" borderId="1" xfId="0" applyFont="1" applyBorder="1" applyAlignment="1">
      <alignment horizontal="center" vertical="center" wrapText="1"/>
    </xf>
    <xf numFmtId="0" fontId="174"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4" fillId="8" borderId="1" xfId="0" applyFont="1" applyFill="1" applyBorder="1" applyAlignment="1">
      <alignment horizontal="center" vertical="center" wrapText="1"/>
    </xf>
    <xf numFmtId="0" fontId="173" fillId="0" borderId="1" xfId="0" applyFont="1" applyBorder="1" applyAlignment="1">
      <alignment vertical="center" wrapText="1"/>
    </xf>
    <xf numFmtId="0" fontId="173" fillId="9" borderId="1" xfId="0" applyFont="1" applyFill="1" applyBorder="1" applyAlignment="1">
      <alignment vertical="center" wrapText="1"/>
    </xf>
    <xf numFmtId="0" fontId="141" fillId="0" borderId="1" xfId="0" applyFont="1" applyBorder="1" applyAlignment="1">
      <alignment vertical="center" wrapText="1"/>
    </xf>
    <xf numFmtId="0" fontId="146" fillId="0" borderId="1" xfId="0" applyFont="1" applyBorder="1" applyAlignment="1">
      <alignment vertical="center" wrapText="1"/>
    </xf>
    <xf numFmtId="0" fontId="150"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6"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50"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50" fillId="0" borderId="0" xfId="0" applyFont="1" applyFill="1"/>
    <xf numFmtId="0" fontId="187" fillId="14" borderId="1" xfId="0" applyFont="1" applyFill="1" applyBorder="1" applyAlignment="1">
      <alignment vertical="center" wrapText="1"/>
    </xf>
    <xf numFmtId="0" fontId="187" fillId="14" borderId="14" xfId="0" applyFont="1" applyFill="1" applyBorder="1" applyAlignment="1">
      <alignment vertical="center" wrapText="1"/>
    </xf>
    <xf numFmtId="0" fontId="7" fillId="0" borderId="7" xfId="0" applyFont="1" applyBorder="1" applyAlignment="1">
      <alignment horizontal="left" vertical="center" wrapText="1" indent="3"/>
    </xf>
    <xf numFmtId="0" fontId="132" fillId="0" borderId="7" xfId="0" applyFont="1" applyBorder="1" applyAlignment="1">
      <alignment vertical="center" wrapText="1"/>
    </xf>
    <xf numFmtId="0" fontId="7" fillId="14" borderId="1" xfId="0" applyFont="1" applyFill="1" applyBorder="1" applyAlignment="1">
      <alignment vertical="center" wrapText="1"/>
    </xf>
    <xf numFmtId="0" fontId="109"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109" fillId="0" borderId="0" xfId="0" applyFont="1" applyAlignment="1">
      <alignment vertical="center" wrapText="1"/>
    </xf>
    <xf numFmtId="0" fontId="109" fillId="0" borderId="0" xfId="0" applyFont="1" applyBorder="1" applyAlignment="1">
      <alignment vertical="center" wrapText="1"/>
    </xf>
    <xf numFmtId="0" fontId="140" fillId="0" borderId="0" xfId="0" applyFont="1" applyBorder="1" applyAlignment="1">
      <alignment vertical="center" wrapText="1"/>
    </xf>
    <xf numFmtId="0" fontId="139" fillId="0" borderId="1" xfId="0" applyFont="1" applyBorder="1" applyAlignment="1">
      <alignment horizontal="center" vertical="center" wrapText="1"/>
    </xf>
    <xf numFmtId="0" fontId="183"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8" fillId="0" borderId="0" xfId="0" applyFont="1" applyAlignment="1">
      <alignment horizontal="left" vertical="center"/>
    </xf>
    <xf numFmtId="0" fontId="162" fillId="0" borderId="0" xfId="0" applyFont="1"/>
    <xf numFmtId="0" fontId="109" fillId="15" borderId="59" xfId="13" applyFont="1" applyFill="1" applyBorder="1" applyAlignment="1">
      <alignment wrapText="1"/>
    </xf>
    <xf numFmtId="0" fontId="109" fillId="15" borderId="62" xfId="13" applyFont="1" applyFill="1" applyBorder="1" applyAlignment="1">
      <alignment wrapText="1"/>
    </xf>
    <xf numFmtId="0" fontId="109" fillId="15" borderId="63" xfId="13" applyFont="1" applyFill="1" applyBorder="1" applyAlignment="1">
      <alignment wrapText="1"/>
    </xf>
    <xf numFmtId="0" fontId="139" fillId="15" borderId="63" xfId="13" applyFont="1" applyFill="1" applyBorder="1" applyAlignment="1">
      <alignment horizontal="center" wrapText="1"/>
    </xf>
    <xf numFmtId="0" fontId="109" fillId="10" borderId="62" xfId="13" applyFont="1" applyFill="1" applyBorder="1" applyAlignment="1">
      <alignment wrapText="1"/>
    </xf>
    <xf numFmtId="0" fontId="109" fillId="10" borderId="63" xfId="13" applyFont="1" applyFill="1" applyBorder="1" applyAlignment="1">
      <alignment wrapText="1"/>
    </xf>
    <xf numFmtId="3" fontId="74" fillId="0" borderId="1" xfId="5" applyFont="1" applyFill="1" applyBorder="1" applyAlignment="1">
      <alignment horizontal="center" vertical="center"/>
      <protection locked="0"/>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6" fillId="0" borderId="32" xfId="0" applyNumberFormat="1" applyFont="1" applyBorder="1" applyAlignment="1">
      <alignment horizontal="center" vertical="center" wrapText="1"/>
    </xf>
    <xf numFmtId="49" fontId="189" fillId="0" borderId="32" xfId="0" applyNumberFormat="1" applyFont="1" applyBorder="1" applyAlignment="1">
      <alignment horizontal="center" vertical="center" wrapText="1"/>
    </xf>
    <xf numFmtId="0" fontId="146" fillId="0" borderId="0" xfId="0" applyFont="1" applyFill="1" applyAlignment="1">
      <alignment wrapText="1"/>
    </xf>
    <xf numFmtId="0" fontId="190" fillId="0" borderId="0" xfId="6" applyFont="1" applyFill="1" applyBorder="1" applyAlignment="1" applyProtection="1">
      <alignment vertical="center" wrapText="1"/>
    </xf>
    <xf numFmtId="0" fontId="109" fillId="0" borderId="0" xfId="12" applyFont="1" applyFill="1" applyBorder="1" applyAlignment="1" applyProtection="1">
      <alignment vertical="top" wrapText="1"/>
    </xf>
    <xf numFmtId="0" fontId="0" fillId="0" borderId="1" xfId="0" applyBorder="1" applyAlignment="1">
      <alignment horizontal="center" vertical="center" wrapText="1"/>
    </xf>
    <xf numFmtId="0" fontId="9" fillId="0" borderId="24" xfId="11" applyFont="1" applyFill="1" applyBorder="1" applyAlignment="1"/>
    <xf numFmtId="0" fontId="9" fillId="0" borderId="20" xfId="11" applyFont="1" applyFill="1" applyBorder="1" applyAlignment="1"/>
    <xf numFmtId="0" fontId="96" fillId="0" borderId="20" xfId="11" applyFont="1" applyFill="1" applyBorder="1" applyAlignment="1"/>
    <xf numFmtId="49" fontId="143" fillId="0" borderId="20" xfId="11" applyNumberFormat="1" applyFont="1" applyFill="1" applyBorder="1" applyAlignment="1">
      <alignment horizontal="left" vertical="center"/>
    </xf>
    <xf numFmtId="0" fontId="9" fillId="0" borderId="0" xfId="11" applyFont="1" applyFill="1" applyBorder="1" applyAlignment="1">
      <alignment wrapText="1"/>
    </xf>
    <xf numFmtId="0" fontId="96" fillId="0" borderId="0" xfId="11" applyFont="1" applyFill="1" applyBorder="1" applyAlignment="1">
      <alignment wrapText="1"/>
    </xf>
    <xf numFmtId="0" fontId="96" fillId="0" borderId="0" xfId="11" applyFont="1" applyFill="1" applyAlignment="1">
      <alignment wrapText="1"/>
    </xf>
    <xf numFmtId="0" fontId="109" fillId="0" borderId="43" xfId="11" applyFont="1" applyFill="1" applyBorder="1" applyAlignment="1">
      <alignment horizontal="center" vertical="center" wrapText="1"/>
    </xf>
    <xf numFmtId="0" fontId="149" fillId="0" borderId="0" xfId="12" applyFont="1" applyFill="1" applyBorder="1" applyAlignment="1" applyProtection="1">
      <alignment horizontal="center" vertical="center" wrapText="1"/>
    </xf>
    <xf numFmtId="0" fontId="132" fillId="0" borderId="0" xfId="11" applyFont="1" applyFill="1" applyBorder="1" applyAlignment="1">
      <alignment horizontal="center" vertical="center" wrapText="1"/>
    </xf>
    <xf numFmtId="0" fontId="132" fillId="23" borderId="3" xfId="11" applyFont="1" applyFill="1" applyBorder="1" applyAlignment="1">
      <alignment horizontal="center" vertical="center" wrapText="1"/>
    </xf>
    <xf numFmtId="0" fontId="139" fillId="23" borderId="58" xfId="11" applyFont="1" applyFill="1" applyBorder="1" applyAlignment="1">
      <alignment horizontal="center" vertical="center" wrapText="1"/>
    </xf>
    <xf numFmtId="0" fontId="132" fillId="23" borderId="68" xfId="11" applyFont="1" applyFill="1" applyBorder="1" applyAlignment="1">
      <alignment horizontal="center" vertical="center" wrapText="1"/>
    </xf>
    <xf numFmtId="0" fontId="132" fillId="23" borderId="8" xfId="11" applyFont="1" applyFill="1" applyBorder="1" applyAlignment="1">
      <alignment horizontal="center" vertical="center" wrapText="1"/>
    </xf>
    <xf numFmtId="0" fontId="73" fillId="0" borderId="0" xfId="20"/>
    <xf numFmtId="0" fontId="78" fillId="0" borderId="0" xfId="20" applyFont="1" applyAlignment="1">
      <alignment vertical="center" wrapText="1"/>
    </xf>
    <xf numFmtId="0" fontId="96" fillId="0" borderId="0" xfId="20" applyFont="1"/>
    <xf numFmtId="0" fontId="97" fillId="0" borderId="0" xfId="20" applyFont="1" applyAlignment="1">
      <alignment vertical="center" wrapText="1"/>
    </xf>
    <xf numFmtId="0" fontId="96" fillId="0" borderId="21" xfId="20" applyFont="1" applyBorder="1" applyAlignment="1">
      <alignment horizontal="center" vertical="center" wrapText="1"/>
    </xf>
    <xf numFmtId="0" fontId="96" fillId="0" borderId="22" xfId="20" applyFont="1" applyBorder="1" applyAlignment="1">
      <alignment horizontal="center" vertical="center" wrapText="1"/>
    </xf>
    <xf numFmtId="49" fontId="101" fillId="0" borderId="21" xfId="21" applyNumberFormat="1" applyFont="1" applyFill="1" applyBorder="1" applyAlignment="1">
      <alignment horizontal="center" vertical="center" wrapText="1"/>
    </xf>
    <xf numFmtId="0" fontId="196" fillId="0" borderId="21" xfId="20" applyFont="1" applyBorder="1" applyAlignment="1">
      <alignment horizontal="center" vertical="center" wrapText="1"/>
    </xf>
    <xf numFmtId="0" fontId="67" fillId="0" borderId="0" xfId="20" applyFont="1" applyAlignment="1">
      <alignment vertical="center"/>
    </xf>
    <xf numFmtId="0" fontId="67" fillId="0" borderId="0" xfId="20" applyFont="1"/>
    <xf numFmtId="0" fontId="198" fillId="0" borderId="0" xfId="20" applyFont="1" applyAlignment="1">
      <alignment horizontal="left" vertical="center" wrapText="1"/>
    </xf>
    <xf numFmtId="0" fontId="30" fillId="0" borderId="0" xfId="20" applyFont="1" applyAlignment="1">
      <alignment vertical="center" wrapText="1"/>
    </xf>
    <xf numFmtId="0" fontId="30" fillId="0" borderId="0" xfId="20" applyFont="1"/>
    <xf numFmtId="0" fontId="22" fillId="0" borderId="0" xfId="20" applyFont="1"/>
    <xf numFmtId="0" fontId="200" fillId="0" borderId="0" xfId="20" applyFont="1" applyAlignment="1">
      <alignment vertical="center" wrapText="1"/>
    </xf>
    <xf numFmtId="0" fontId="73" fillId="0" borderId="0" xfId="20" applyAlignment="1">
      <alignment vertical="top"/>
    </xf>
    <xf numFmtId="0" fontId="96" fillId="0" borderId="28" xfId="20" applyFont="1" applyBorder="1" applyAlignment="1">
      <alignment horizontal="center" vertical="center" wrapText="1"/>
    </xf>
    <xf numFmtId="0" fontId="99" fillId="0" borderId="21" xfId="9" applyFont="1" applyBorder="1" applyAlignment="1">
      <alignment horizontal="left" vertical="center" wrapText="1"/>
    </xf>
    <xf numFmtId="0" fontId="197" fillId="0" borderId="21" xfId="9" applyFont="1" applyBorder="1" applyAlignment="1">
      <alignment horizontal="left" vertical="center" wrapText="1"/>
    </xf>
    <xf numFmtId="0" fontId="67" fillId="0" borderId="0" xfId="20" applyFont="1" applyAlignment="1">
      <alignment vertical="center" wrapText="1"/>
    </xf>
    <xf numFmtId="0" fontId="214" fillId="0" borderId="0" xfId="20" applyFont="1" applyAlignment="1">
      <alignment horizontal="justify" vertical="center" wrapText="1"/>
    </xf>
    <xf numFmtId="0" fontId="49" fillId="0" borderId="0" xfId="9" applyFont="1"/>
    <xf numFmtId="0" fontId="215" fillId="0" borderId="0" xfId="9" applyFont="1"/>
    <xf numFmtId="0" fontId="216" fillId="0" borderId="0" xfId="21" applyFont="1" applyAlignment="1">
      <alignment horizontal="left" vertical="top" wrapText="1"/>
    </xf>
    <xf numFmtId="0" fontId="15" fillId="0" borderId="0" xfId="9"/>
    <xf numFmtId="0" fontId="217" fillId="0" borderId="0" xfId="23" applyFont="1"/>
    <xf numFmtId="0" fontId="46" fillId="0" borderId="21" xfId="20" applyFont="1" applyBorder="1" applyAlignment="1">
      <alignment horizontal="center" vertical="center" wrapText="1"/>
    </xf>
    <xf numFmtId="0" fontId="46" fillId="0" borderId="22" xfId="20" applyFont="1" applyBorder="1" applyAlignment="1">
      <alignment horizontal="center" vertical="center" wrapText="1"/>
    </xf>
    <xf numFmtId="0" fontId="217" fillId="0" borderId="0" xfId="9" applyFont="1" applyAlignment="1">
      <alignment horizontal="center" vertical="center" wrapText="1"/>
    </xf>
    <xf numFmtId="0" fontId="218" fillId="0" borderId="21" xfId="9" applyFont="1" applyBorder="1" applyAlignment="1">
      <alignment horizontal="center" vertical="center" wrapText="1"/>
    </xf>
    <xf numFmtId="0" fontId="217" fillId="0" borderId="32" xfId="9" applyFont="1" applyBorder="1" applyAlignment="1">
      <alignment horizontal="center" vertical="center" wrapText="1"/>
    </xf>
    <xf numFmtId="0" fontId="218" fillId="0" borderId="21" xfId="23" quotePrefix="1" applyFont="1" applyBorder="1" applyAlignment="1">
      <alignment horizontal="center" vertical="center" wrapText="1"/>
    </xf>
    <xf numFmtId="0" fontId="217" fillId="0" borderId="21" xfId="9" applyFont="1" applyBorder="1" applyAlignment="1">
      <alignment horizontal="left" vertical="center" wrapText="1"/>
    </xf>
    <xf numFmtId="0" fontId="219" fillId="0" borderId="21" xfId="20" applyFont="1" applyBorder="1" applyAlignment="1">
      <alignment horizontal="center" vertical="center" wrapText="1"/>
    </xf>
    <xf numFmtId="0" fontId="218" fillId="0" borderId="21" xfId="9" applyFont="1" applyBorder="1" applyAlignment="1">
      <alignment horizontal="left" vertical="center" wrapText="1" indent="1"/>
    </xf>
    <xf numFmtId="0" fontId="218" fillId="0" borderId="21" xfId="9" applyFont="1" applyBorder="1" applyAlignment="1">
      <alignment horizontal="left" vertical="center" wrapText="1" indent="2"/>
    </xf>
    <xf numFmtId="0" fontId="220" fillId="0" borderId="0" xfId="9" applyFont="1" applyAlignment="1">
      <alignment horizontal="justify"/>
    </xf>
    <xf numFmtId="0" fontId="222" fillId="0" borderId="0" xfId="20" applyFont="1" applyAlignment="1">
      <alignment horizontal="justify" vertical="center" wrapText="1"/>
    </xf>
    <xf numFmtId="0" fontId="94" fillId="0" borderId="0" xfId="20" applyFont="1" applyAlignment="1">
      <alignment vertical="center" wrapText="1"/>
    </xf>
    <xf numFmtId="0" fontId="94" fillId="0" borderId="0" xfId="20" applyFont="1"/>
    <xf numFmtId="0" fontId="211" fillId="0" borderId="0" xfId="20" applyFont="1"/>
    <xf numFmtId="0" fontId="224" fillId="0" borderId="0" xfId="20" applyFont="1" applyAlignment="1">
      <alignment vertical="center" wrapText="1"/>
    </xf>
    <xf numFmtId="0" fontId="224" fillId="0" borderId="0" xfId="20" applyFont="1"/>
    <xf numFmtId="0" fontId="225" fillId="0" borderId="0" xfId="9" applyFont="1"/>
    <xf numFmtId="0" fontId="49" fillId="0" borderId="0" xfId="9" quotePrefix="1" applyFont="1"/>
    <xf numFmtId="0" fontId="109" fillId="0" borderId="5" xfId="12" applyFont="1" applyFill="1" applyBorder="1" applyAlignment="1" applyProtection="1">
      <alignment vertical="center" wrapText="1"/>
    </xf>
    <xf numFmtId="0" fontId="132" fillId="0" borderId="5" xfId="11" applyFont="1" applyFill="1" applyBorder="1" applyAlignment="1">
      <alignment horizontal="center" vertical="center" wrapText="1"/>
    </xf>
    <xf numFmtId="0" fontId="139" fillId="0" borderId="67" xfId="11" applyFont="1" applyFill="1" applyBorder="1" applyAlignment="1">
      <alignment horizontal="center" vertical="center" wrapText="1"/>
    </xf>
    <xf numFmtId="0" fontId="139" fillId="0" borderId="5" xfId="11"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49" fontId="29" fillId="0" borderId="73" xfId="6" applyNumberFormat="1" applyFill="1" applyBorder="1" applyAlignment="1" applyProtection="1">
      <alignment vertical="center" wrapText="1"/>
    </xf>
    <xf numFmtId="0" fontId="24" fillId="0" borderId="0" xfId="0" applyFont="1" applyAlignment="1">
      <alignmen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center"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10" fontId="22" fillId="0" borderId="1" xfId="0" applyNumberFormat="1" applyFont="1" applyBorder="1" applyAlignment="1">
      <alignment horizontal="justify" vertical="center" wrapText="1"/>
    </xf>
    <xf numFmtId="10" fontId="23" fillId="0" borderId="1" xfId="0" applyNumberFormat="1" applyFont="1" applyBorder="1" applyAlignment="1">
      <alignment horizontal="justify" vertical="center" wrapText="1"/>
    </xf>
    <xf numFmtId="0" fontId="109" fillId="0" borderId="1" xfId="0" applyFont="1" applyBorder="1" applyAlignment="1">
      <alignment vertical="center" wrapText="1"/>
    </xf>
    <xf numFmtId="49" fontId="96" fillId="0" borderId="57" xfId="20" applyNumberFormat="1" applyFont="1" applyBorder="1" applyAlignment="1">
      <alignment horizontal="left" vertical="center" wrapText="1"/>
    </xf>
    <xf numFmtId="6" fontId="23" fillId="0" borderId="1" xfId="0" applyNumberFormat="1" applyFont="1" applyFill="1" applyBorder="1" applyAlignment="1">
      <alignment vertical="center"/>
    </xf>
    <xf numFmtId="4" fontId="22" fillId="0" borderId="1" xfId="0" quotePrefix="1" applyNumberFormat="1" applyFont="1" applyFill="1" applyBorder="1"/>
    <xf numFmtId="4" fontId="0" fillId="0" borderId="1" xfId="0" quotePrefix="1" applyNumberFormat="1" applyFont="1" applyFill="1" applyBorder="1" applyAlignment="1">
      <alignment wrapText="1"/>
    </xf>
    <xf numFmtId="4" fontId="0" fillId="0" borderId="1" xfId="0" applyNumberFormat="1" applyFont="1" applyFill="1" applyBorder="1"/>
    <xf numFmtId="4" fontId="22" fillId="0" borderId="1" xfId="0" quotePrefix="1" applyNumberFormat="1" applyFont="1" applyFill="1" applyBorder="1" applyAlignment="1">
      <alignment wrapText="1"/>
    </xf>
    <xf numFmtId="4" fontId="27" fillId="0" borderId="1" xfId="0" quotePrefix="1" applyNumberFormat="1" applyFont="1" applyFill="1" applyBorder="1" applyAlignment="1">
      <alignment wrapText="1"/>
    </xf>
    <xf numFmtId="4" fontId="0" fillId="0" borderId="1" xfId="0" quotePrefix="1" applyNumberFormat="1" applyFont="1" applyFill="1" applyBorder="1"/>
    <xf numFmtId="43" fontId="0" fillId="0" borderId="1" xfId="0" quotePrefix="1" applyNumberFormat="1" applyFont="1" applyFill="1" applyBorder="1"/>
    <xf numFmtId="43" fontId="27" fillId="0" borderId="1" xfId="0" quotePrefix="1" applyNumberFormat="1" applyFont="1" applyFill="1" applyBorder="1"/>
    <xf numFmtId="43" fontId="0" fillId="6" borderId="1" xfId="0" quotePrefix="1" applyNumberFormat="1" applyFont="1" applyFill="1" applyBorder="1" applyAlignment="1">
      <alignment wrapText="1"/>
    </xf>
    <xf numFmtId="165" fontId="22" fillId="0" borderId="1" xfId="0" quotePrefix="1" applyNumberFormat="1" applyFont="1" applyFill="1" applyBorder="1" applyAlignment="1">
      <alignment wrapText="1"/>
    </xf>
    <xf numFmtId="43" fontId="22" fillId="0" borderId="1" xfId="0" quotePrefix="1" applyNumberFormat="1" applyFont="1" applyFill="1" applyBorder="1"/>
    <xf numFmtId="165" fontId="22" fillId="0" borderId="1" xfId="0" quotePrefix="1" applyNumberFormat="1" applyFont="1" applyFill="1" applyBorder="1"/>
    <xf numFmtId="43" fontId="22" fillId="0" borderId="1" xfId="0" quotePrefix="1" applyNumberFormat="1" applyFont="1" applyFill="1" applyBorder="1" applyAlignment="1">
      <alignment wrapText="1"/>
    </xf>
    <xf numFmtId="165" fontId="22" fillId="0" borderId="1" xfId="0" applyNumberFormat="1" applyFont="1" applyFill="1" applyBorder="1"/>
    <xf numFmtId="165" fontId="0" fillId="6" borderId="1" xfId="0" quotePrefix="1" applyNumberFormat="1" applyFont="1" applyFill="1" applyBorder="1" applyAlignment="1">
      <alignment wrapText="1"/>
    </xf>
    <xf numFmtId="43" fontId="22" fillId="0" borderId="3" xfId="0" quotePrefix="1" applyNumberFormat="1" applyFont="1" applyFill="1" applyBorder="1"/>
    <xf numFmtId="43" fontId="32" fillId="6" borderId="1" xfId="0" applyNumberFormat="1" applyFont="1" applyFill="1" applyBorder="1" applyAlignment="1">
      <alignment horizontal="justify" vertical="top"/>
    </xf>
    <xf numFmtId="10" fontId="22" fillId="0" borderId="1" xfId="0" quotePrefix="1" applyNumberFormat="1" applyFont="1" applyFill="1" applyBorder="1" applyAlignment="1">
      <alignment wrapText="1"/>
    </xf>
    <xf numFmtId="10" fontId="22" fillId="0" borderId="1" xfId="17" quotePrefix="1" applyNumberFormat="1" applyFont="1" applyFill="1" applyBorder="1" applyAlignment="1">
      <alignment wrapText="1"/>
    </xf>
    <xf numFmtId="10" fontId="22" fillId="0" borderId="1" xfId="0" quotePrefix="1" applyNumberFormat="1" applyFont="1" applyFill="1" applyBorder="1"/>
    <xf numFmtId="10" fontId="0" fillId="0" borderId="1" xfId="0" quotePrefix="1" applyNumberFormat="1" applyFont="1" applyFill="1" applyBorder="1"/>
    <xf numFmtId="10" fontId="0" fillId="0" borderId="1" xfId="0" quotePrefix="1" applyNumberFormat="1" applyFont="1" applyFill="1" applyBorder="1" applyAlignment="1">
      <alignment wrapText="1"/>
    </xf>
    <xf numFmtId="165" fontId="0" fillId="0" borderId="1" xfId="0" quotePrefix="1" applyNumberFormat="1" applyFont="1" applyFill="1" applyBorder="1" applyAlignment="1">
      <alignment wrapText="1"/>
    </xf>
    <xf numFmtId="4" fontId="0" fillId="0" borderId="1" xfId="0" quotePrefix="1" applyNumberFormat="1" applyFont="1" applyBorder="1" applyAlignment="1">
      <alignment wrapText="1"/>
    </xf>
    <xf numFmtId="4" fontId="0" fillId="0" borderId="1" xfId="0" quotePrefix="1" applyNumberFormat="1" applyFont="1" applyBorder="1"/>
    <xf numFmtId="4" fontId="158" fillId="0" borderId="1" xfId="0" applyNumberFormat="1" applyFont="1" applyFill="1" applyBorder="1"/>
    <xf numFmtId="166" fontId="158" fillId="0" borderId="1" xfId="17" applyNumberFormat="1" applyFont="1" applyFill="1" applyBorder="1"/>
    <xf numFmtId="2" fontId="158" fillId="0" borderId="1" xfId="17" applyNumberFormat="1" applyFont="1" applyFill="1" applyBorder="1"/>
    <xf numFmtId="4" fontId="158" fillId="0" borderId="1" xfId="17" applyNumberFormat="1" applyFont="1" applyFill="1" applyBorder="1"/>
    <xf numFmtId="4" fontId="18" fillId="0" borderId="0" xfId="0" applyNumberFormat="1" applyFont="1" applyFill="1" applyAlignment="1">
      <alignment wrapText="1"/>
    </xf>
    <xf numFmtId="4" fontId="0" fillId="0" borderId="0" xfId="0" applyNumberFormat="1" applyFill="1"/>
    <xf numFmtId="4" fontId="32" fillId="0" borderId="1" xfId="0" applyNumberFormat="1" applyFont="1" applyFill="1" applyBorder="1" applyAlignment="1">
      <alignment horizontal="center" vertical="center" wrapText="1"/>
    </xf>
    <xf numFmtId="4" fontId="31" fillId="0" borderId="1" xfId="0" applyNumberFormat="1" applyFont="1" applyFill="1" applyBorder="1" applyAlignment="1">
      <alignment vertical="center"/>
    </xf>
    <xf numFmtId="4" fontId="56" fillId="0" borderId="1" xfId="0" applyNumberFormat="1" applyFont="1" applyFill="1" applyBorder="1" applyAlignment="1">
      <alignment vertical="center"/>
    </xf>
    <xf numFmtId="4" fontId="31" fillId="0" borderId="1" xfId="0" applyNumberFormat="1" applyFont="1" applyFill="1" applyBorder="1" applyAlignment="1">
      <alignment horizontal="justify" vertical="center" wrapText="1"/>
    </xf>
    <xf numFmtId="4" fontId="31" fillId="0" borderId="1" xfId="0" applyNumberFormat="1" applyFont="1" applyFill="1" applyBorder="1" applyAlignment="1">
      <alignment horizontal="justify" vertical="center"/>
    </xf>
    <xf numFmtId="10" fontId="31" fillId="0" borderId="1" xfId="17" applyNumberFormat="1" applyFont="1" applyFill="1" applyBorder="1" applyAlignment="1">
      <alignment vertical="center"/>
    </xf>
    <xf numFmtId="4" fontId="0" fillId="6" borderId="1" xfId="0" quotePrefix="1" applyNumberFormat="1" applyFont="1" applyFill="1" applyBorder="1" applyAlignment="1">
      <alignment wrapText="1"/>
    </xf>
    <xf numFmtId="4" fontId="0" fillId="0" borderId="0" xfId="0" applyNumberFormat="1" applyFont="1"/>
    <xf numFmtId="4" fontId="22" fillId="0" borderId="1" xfId="0" applyNumberFormat="1" applyFont="1" applyBorder="1" applyAlignment="1">
      <alignment horizontal="center" vertical="center"/>
    </xf>
    <xf numFmtId="4" fontId="22" fillId="0" borderId="8" xfId="0" quotePrefix="1" applyNumberFormat="1" applyFont="1" applyFill="1" applyBorder="1"/>
    <xf numFmtId="4" fontId="32" fillId="6" borderId="1" xfId="0" applyNumberFormat="1" applyFont="1" applyFill="1" applyBorder="1" applyAlignment="1">
      <alignment horizontal="justify" vertical="top"/>
    </xf>
    <xf numFmtId="10" fontId="22" fillId="0" borderId="1" xfId="17" quotePrefix="1" applyNumberFormat="1" applyFont="1" applyFill="1" applyBorder="1"/>
    <xf numFmtId="10" fontId="0" fillId="0" borderId="1" xfId="17" quotePrefix="1" applyNumberFormat="1" applyFont="1" applyFill="1" applyBorder="1"/>
    <xf numFmtId="165" fontId="22" fillId="0" borderId="1" xfId="17" quotePrefix="1" applyNumberFormat="1" applyFont="1" applyFill="1" applyBorder="1"/>
    <xf numFmtId="0" fontId="23" fillId="0" borderId="1" xfId="0" applyFont="1" applyFill="1" applyBorder="1" applyAlignment="1">
      <alignment horizontal="center" vertical="center" wrapText="1"/>
    </xf>
    <xf numFmtId="0" fontId="0" fillId="0" borderId="1" xfId="0" applyBorder="1" applyAlignment="1">
      <alignment horizontal="center" vertical="center" wrapText="1"/>
    </xf>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4" fontId="22" fillId="0" borderId="1" xfId="0" applyNumberFormat="1" applyFont="1" applyFill="1" applyBorder="1" applyAlignment="1">
      <alignment vertical="center" wrapText="1"/>
    </xf>
    <xf numFmtId="10" fontId="23" fillId="0" borderId="1" xfId="17" applyNumberFormat="1" applyFont="1" applyBorder="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3" fillId="0" borderId="1" xfId="17" applyNumberFormat="1" applyFont="1" applyBorder="1" applyAlignment="1">
      <alignment horizontal="center" vertical="center" wrapText="1"/>
    </xf>
    <xf numFmtId="4" fontId="22" fillId="0" borderId="1" xfId="0" applyNumberFormat="1" applyFont="1" applyBorder="1" applyAlignment="1">
      <alignment horizontal="justify" vertical="center" wrapText="1"/>
    </xf>
    <xf numFmtId="10" fontId="22" fillId="0" borderId="1" xfId="17"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10" fontId="23" fillId="0" borderId="1" xfId="17" applyNumberFormat="1" applyFont="1" applyBorder="1" applyAlignment="1">
      <alignment horizontal="right" vertical="center" wrapText="1"/>
    </xf>
    <xf numFmtId="4" fontId="0" fillId="0" borderId="1" xfId="0" applyNumberFormat="1" applyBorder="1" applyAlignment="1">
      <alignment horizontal="left"/>
    </xf>
    <xf numFmtId="4" fontId="22" fillId="0" borderId="1" xfId="24" applyNumberFormat="1" applyFont="1" applyBorder="1" applyAlignment="1">
      <alignment horizontal="left" vertical="center" wrapText="1"/>
    </xf>
    <xf numFmtId="4" fontId="22" fillId="0" borderId="1" xfId="0" applyNumberFormat="1" applyFont="1" applyBorder="1" applyAlignment="1">
      <alignment horizontal="left" vertical="center" wrapText="1"/>
    </xf>
    <xf numFmtId="0" fontId="73" fillId="0" borderId="21" xfId="20" applyBorder="1"/>
    <xf numFmtId="4" fontId="0" fillId="0" borderId="8" xfId="0" applyNumberFormat="1" applyFont="1" applyFill="1" applyBorder="1" applyAlignment="1">
      <alignment wrapText="1"/>
    </xf>
    <xf numFmtId="10" fontId="0" fillId="0" borderId="8" xfId="17" applyNumberFormat="1" applyFont="1" applyFill="1" applyBorder="1" applyAlignment="1">
      <alignment wrapText="1"/>
    </xf>
    <xf numFmtId="4" fontId="132" fillId="0" borderId="1" xfId="0" applyNumberFormat="1" applyFont="1" applyFill="1" applyBorder="1" applyAlignment="1">
      <alignment vertical="center" wrapText="1"/>
    </xf>
    <xf numFmtId="4" fontId="7" fillId="0" borderId="1" xfId="0" applyNumberFormat="1" applyFont="1" applyFill="1" applyBorder="1" applyAlignment="1">
      <alignment vertical="center" wrapText="1"/>
    </xf>
    <xf numFmtId="4" fontId="0" fillId="0" borderId="1" xfId="0" applyNumberFormat="1" applyFill="1" applyBorder="1"/>
    <xf numFmtId="4" fontId="23" fillId="0" borderId="1" xfId="0" applyNumberFormat="1" applyFont="1" applyFill="1" applyBorder="1" applyAlignment="1">
      <alignment vertical="center" wrapText="1"/>
    </xf>
    <xf numFmtId="4" fontId="0" fillId="0" borderId="0" xfId="0" applyNumberFormat="1"/>
    <xf numFmtId="4" fontId="23" fillId="24" borderId="1" xfId="0" applyNumberFormat="1" applyFont="1" applyFill="1" applyBorder="1" applyAlignment="1">
      <alignment vertical="center" wrapText="1"/>
    </xf>
    <xf numFmtId="4" fontId="23" fillId="0" borderId="1" xfId="0" applyNumberFormat="1" applyFont="1" applyFill="1" applyBorder="1" applyAlignment="1">
      <alignment vertical="center"/>
    </xf>
    <xf numFmtId="4" fontId="19" fillId="17" borderId="20" xfId="0" applyNumberFormat="1" applyFont="1" applyFill="1" applyBorder="1" applyAlignment="1">
      <alignment vertical="top"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56" fillId="0" borderId="1" xfId="0" applyFont="1" applyFill="1" applyBorder="1" applyAlignment="1">
      <alignment horizontal="center" vertical="center" wrapText="1"/>
    </xf>
    <xf numFmtId="4" fontId="0" fillId="0" borderId="33" xfId="0" applyNumberFormat="1" applyFont="1" applyBorder="1" applyAlignment="1">
      <alignment horizontal="center" vertical="center" wrapText="1"/>
    </xf>
    <xf numFmtId="4" fontId="0" fillId="0" borderId="34" xfId="0" applyNumberFormat="1" applyFont="1" applyBorder="1" applyAlignment="1">
      <alignment horizontal="center" vertical="center" wrapText="1"/>
    </xf>
    <xf numFmtId="4" fontId="19" fillId="17" borderId="20" xfId="0" applyNumberFormat="1" applyFont="1" applyFill="1" applyBorder="1" applyAlignment="1">
      <alignment vertical="center" wrapText="1"/>
    </xf>
    <xf numFmtId="4" fontId="0" fillId="0" borderId="20" xfId="0" applyNumberFormat="1" applyFont="1" applyBorder="1" applyAlignment="1">
      <alignment vertical="center" wrapText="1"/>
    </xf>
    <xf numFmtId="4" fontId="0" fillId="10" borderId="20" xfId="0" applyNumberFormat="1" applyFont="1" applyFill="1" applyBorder="1" applyAlignment="1">
      <alignment vertical="center" wrapText="1"/>
    </xf>
    <xf numFmtId="4" fontId="19" fillId="17" borderId="34" xfId="0" applyNumberFormat="1" applyFont="1"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ont="1" applyFill="1" applyBorder="1" applyAlignment="1">
      <alignment vertical="center" wrapText="1"/>
    </xf>
    <xf numFmtId="4" fontId="0" fillId="14" borderId="21" xfId="0" applyNumberFormat="1" applyFont="1" applyFill="1" applyBorder="1" applyAlignment="1">
      <alignment vertical="center" wrapText="1"/>
    </xf>
    <xf numFmtId="4" fontId="0" fillId="0" borderId="21" xfId="0" applyNumberFormat="1" applyFont="1" applyBorder="1" applyAlignment="1">
      <alignment horizontal="center"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4" fontId="19" fillId="0" borderId="34" xfId="0" applyNumberFormat="1" applyFont="1" applyBorder="1" applyAlignment="1">
      <alignment horizontal="center" vertical="center"/>
    </xf>
    <xf numFmtId="2" fontId="0" fillId="0" borderId="22" xfId="0" applyNumberFormat="1" applyFont="1" applyBorder="1" applyAlignment="1">
      <alignment vertical="center"/>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ont="1" applyFill="1" applyBorder="1" applyAlignment="1">
      <alignment horizontal="center" vertical="center" wrapText="1"/>
    </xf>
    <xf numFmtId="4" fontId="0" fillId="0" borderId="21" xfId="0" applyNumberFormat="1" applyFont="1" applyBorder="1" applyAlignment="1">
      <alignment vertical="center" wrapText="1"/>
    </xf>
    <xf numFmtId="4" fontId="0" fillId="14" borderId="20" xfId="0" applyNumberFormat="1" applyFont="1" applyFill="1" applyBorder="1" applyAlignment="1">
      <alignment vertical="center"/>
    </xf>
    <xf numFmtId="4" fontId="0" fillId="14" borderId="21" xfId="0" applyNumberFormat="1" applyFont="1" applyFill="1" applyBorder="1" applyAlignment="1">
      <alignment vertical="center"/>
    </xf>
    <xf numFmtId="4" fontId="0" fillId="14" borderId="33" xfId="0" applyNumberFormat="1" applyFont="1" applyFill="1" applyBorder="1" applyAlignment="1">
      <alignment vertical="center"/>
    </xf>
    <xf numFmtId="4" fontId="19" fillId="17" borderId="21" xfId="0" applyNumberFormat="1" applyFont="1" applyFill="1" applyBorder="1" applyAlignment="1">
      <alignment vertical="center" wrapText="1"/>
    </xf>
    <xf numFmtId="4" fontId="0" fillId="0" borderId="20" xfId="0" applyNumberFormat="1" applyFont="1" applyBorder="1" applyAlignment="1">
      <alignment vertical="center"/>
    </xf>
    <xf numFmtId="4" fontId="0" fillId="0" borderId="21" xfId="0" applyNumberFormat="1" applyFont="1" applyBorder="1" applyAlignment="1">
      <alignment vertical="center"/>
    </xf>
    <xf numFmtId="4" fontId="0" fillId="8" borderId="1" xfId="0" applyNumberFormat="1" applyFont="1" applyFill="1" applyBorder="1" applyAlignment="1">
      <alignment vertical="center" wrapText="1"/>
    </xf>
    <xf numFmtId="4"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wrapText="1"/>
    </xf>
    <xf numFmtId="4" fontId="71" fillId="8" borderId="1" xfId="0" applyNumberFormat="1" applyFont="1" applyFill="1" applyBorder="1" applyAlignment="1">
      <alignment vertical="center" wrapText="1"/>
    </xf>
    <xf numFmtId="4" fontId="0" fillId="29" borderId="1" xfId="0" applyNumberFormat="1" applyFont="1" applyFill="1" applyBorder="1" applyAlignment="1">
      <alignment vertical="center" wrapText="1"/>
    </xf>
    <xf numFmtId="4" fontId="71" fillId="29" borderId="1" xfId="0" applyNumberFormat="1" applyFont="1" applyFill="1" applyBorder="1" applyAlignment="1">
      <alignment vertical="center" wrapText="1"/>
    </xf>
    <xf numFmtId="4" fontId="23" fillId="29" borderId="1" xfId="0" applyNumberFormat="1" applyFont="1" applyFill="1" applyBorder="1" applyAlignment="1">
      <alignment vertical="center"/>
    </xf>
    <xf numFmtId="4" fontId="22" fillId="0" borderId="1" xfId="24" applyNumberFormat="1" applyFont="1" applyFill="1" applyBorder="1" applyAlignment="1">
      <alignment horizontal="left" vertical="center" wrapText="1"/>
    </xf>
    <xf numFmtId="4" fontId="22" fillId="0" borderId="1" xfId="0" applyNumberFormat="1" applyFont="1" applyFill="1" applyBorder="1" applyAlignment="1">
      <alignment horizontal="left" vertical="center" wrapText="1"/>
    </xf>
    <xf numFmtId="10" fontId="22" fillId="0" borderId="1" xfId="0" applyNumberFormat="1" applyFont="1" applyFill="1" applyBorder="1" applyAlignment="1">
      <alignment horizontal="justify" vertical="center" wrapText="1"/>
    </xf>
    <xf numFmtId="4" fontId="0" fillId="0" borderId="1" xfId="0" applyNumberFormat="1" applyFill="1" applyBorder="1" applyAlignment="1">
      <alignment horizontal="left"/>
    </xf>
    <xf numFmtId="10" fontId="23" fillId="0" borderId="1" xfId="0" applyNumberFormat="1" applyFont="1" applyFill="1" applyBorder="1" applyAlignment="1">
      <alignment horizontal="justify" vertical="center" wrapText="1"/>
    </xf>
    <xf numFmtId="10" fontId="22" fillId="0" borderId="1" xfId="17" applyNumberFormat="1" applyFont="1" applyFill="1" applyBorder="1" applyAlignment="1">
      <alignment horizontal="left" vertical="center" wrapText="1"/>
    </xf>
    <xf numFmtId="0" fontId="158" fillId="0" borderId="20" xfId="0" applyFont="1" applyBorder="1" applyAlignment="1">
      <alignment horizontal="center" vertical="center" wrapText="1"/>
    </xf>
    <xf numFmtId="0" fontId="0" fillId="0" borderId="1" xfId="0" applyBorder="1" applyAlignment="1">
      <alignment horizontal="center"/>
    </xf>
    <xf numFmtId="0" fontId="144" fillId="0" borderId="22" xfId="0" applyFont="1" applyBorder="1" applyAlignment="1">
      <alignment horizontal="center" vertical="center" wrapText="1"/>
    </xf>
    <xf numFmtId="0" fontId="144" fillId="0" borderId="32"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67" fillId="0" borderId="0" xfId="0" applyFont="1" applyAlignment="1">
      <alignment vertical="center" wrapText="1"/>
    </xf>
    <xf numFmtId="0" fontId="172" fillId="10" borderId="20" xfId="0" applyFont="1" applyFill="1" applyBorder="1" applyAlignment="1">
      <alignment horizontal="center" vertical="center"/>
    </xf>
    <xf numFmtId="0" fontId="172" fillId="10" borderId="22" xfId="0" applyFont="1" applyFill="1" applyBorder="1" applyAlignment="1">
      <alignment horizontal="center" vertical="center"/>
    </xf>
    <xf numFmtId="0" fontId="67" fillId="0" borderId="35" xfId="0" applyFont="1" applyBorder="1"/>
    <xf numFmtId="0" fontId="144" fillId="0" borderId="28" xfId="0" applyFont="1" applyBorder="1" applyAlignment="1">
      <alignment horizontal="center" vertical="center" wrapText="1"/>
    </xf>
    <xf numFmtId="0" fontId="144" fillId="0" borderId="33" xfId="0" applyFont="1" applyBorder="1" applyAlignment="1">
      <alignment horizontal="center" vertical="center" wrapText="1"/>
    </xf>
    <xf numFmtId="0" fontId="171" fillId="10" borderId="22" xfId="0" applyFont="1" applyFill="1" applyBorder="1" applyAlignment="1">
      <alignment horizontal="center" vertical="center" wrapText="1"/>
    </xf>
    <xf numFmtId="0" fontId="166" fillId="19" borderId="20" xfId="0" applyFont="1" applyFill="1" applyBorder="1" applyAlignment="1">
      <alignment horizontal="center" vertical="center" wrapText="1"/>
    </xf>
    <xf numFmtId="0" fontId="166" fillId="19" borderId="22" xfId="0" applyFont="1" applyFill="1" applyBorder="1" applyAlignment="1">
      <alignment horizontal="center" vertical="center" wrapText="1"/>
    </xf>
    <xf numFmtId="0" fontId="172" fillId="0" borderId="22" xfId="0" applyFont="1" applyBorder="1" applyAlignment="1">
      <alignment horizontal="center" vertical="center"/>
    </xf>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67" fillId="0" borderId="0" xfId="0" applyFont="1"/>
    <xf numFmtId="0" fontId="166" fillId="0" borderId="22" xfId="0" applyFont="1" applyBorder="1" applyAlignment="1">
      <alignment vertical="center" wrapText="1"/>
    </xf>
    <xf numFmtId="0" fontId="144" fillId="0" borderId="22" xfId="0" applyFont="1" applyBorder="1" applyAlignment="1">
      <alignment vertical="center" wrapText="1"/>
    </xf>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2" xfId="0" applyFont="1" applyBorder="1" applyAlignment="1">
      <alignment horizontal="center" vertical="center" wrapText="1"/>
    </xf>
    <xf numFmtId="0" fontId="158" fillId="0" borderId="33" xfId="0" applyFont="1" applyBorder="1" applyAlignment="1">
      <alignment horizontal="center"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0" borderId="26" xfId="0" applyFont="1" applyBorder="1" applyAlignment="1">
      <alignment vertical="center" wrapText="1"/>
    </xf>
    <xf numFmtId="0" fontId="109" fillId="0" borderId="1" xfId="0" applyFont="1" applyBorder="1" applyAlignment="1">
      <alignment horizontal="center" vertical="center" wrapText="1"/>
    </xf>
    <xf numFmtId="0" fontId="0" fillId="0" borderId="1" xfId="0" applyBorder="1" applyAlignment="1">
      <alignment horizontal="center" vertical="center" wrapText="1"/>
    </xf>
    <xf numFmtId="0" fontId="200" fillId="0" borderId="0" xfId="20" applyFont="1" applyAlignment="1">
      <alignment horizontal="left" vertical="center" wrapText="1"/>
    </xf>
    <xf numFmtId="0" fontId="207" fillId="0" borderId="0" xfId="20" applyFont="1" applyAlignment="1">
      <alignment horizontal="left" vertical="center" wrapText="1"/>
    </xf>
    <xf numFmtId="0" fontId="199" fillId="0" borderId="0" xfId="20" applyFont="1" applyAlignment="1">
      <alignment horizontal="left" vertical="center" wrapText="1"/>
    </xf>
    <xf numFmtId="0" fontId="208" fillId="0" borderId="0" xfId="20" applyFont="1" applyAlignment="1">
      <alignment horizontal="left" vertical="center" wrapText="1"/>
    </xf>
    <xf numFmtId="0" fontId="194" fillId="0" borderId="0" xfId="20" applyFont="1" applyAlignment="1">
      <alignment horizontal="left" vertical="center" wrapText="1"/>
    </xf>
    <xf numFmtId="0" fontId="18" fillId="8" borderId="14" xfId="0" applyFont="1" applyFill="1" applyBorder="1" applyAlignment="1">
      <alignment horizontal="center" vertical="center" wrapText="1"/>
    </xf>
    <xf numFmtId="0" fontId="0" fillId="0" borderId="1" xfId="0" applyBorder="1" applyAlignment="1">
      <alignment horizontal="center" vertical="center" wrapText="1"/>
    </xf>
    <xf numFmtId="3" fontId="22" fillId="0" borderId="1" xfId="0" applyNumberFormat="1" applyFont="1" applyBorder="1"/>
    <xf numFmtId="167" fontId="22" fillId="0" borderId="0" xfId="0" applyNumberFormat="1" applyFont="1"/>
    <xf numFmtId="0" fontId="22" fillId="0" borderId="1" xfId="0" applyFont="1" applyBorder="1" applyAlignment="1">
      <alignment horizontal="left" indent="4"/>
    </xf>
    <xf numFmtId="0" fontId="107" fillId="0" borderId="0" xfId="0" applyFont="1" applyAlignment="1">
      <alignment horizontal="left" wrapText="1"/>
    </xf>
    <xf numFmtId="0" fontId="22" fillId="0" borderId="1" xfId="0" applyFont="1" applyBorder="1" applyAlignment="1">
      <alignment horizontal="center" wrapText="1"/>
    </xf>
    <xf numFmtId="0" fontId="156" fillId="0" borderId="1" xfId="13" applyFont="1" applyBorder="1" applyAlignment="1">
      <alignment wrapText="1"/>
    </xf>
    <xf numFmtId="0" fontId="22" fillId="0" borderId="0" xfId="0" applyFont="1" applyAlignment="1">
      <alignment horizontal="left" vertical="center"/>
    </xf>
    <xf numFmtId="0" fontId="108" fillId="0" borderId="0" xfId="13" applyFont="1" applyAlignment="1">
      <alignment horizontal="left" vertical="center"/>
    </xf>
    <xf numFmtId="0" fontId="108" fillId="6" borderId="1" xfId="16" applyFont="1" applyFill="1" applyBorder="1" applyAlignment="1">
      <alignment horizontal="center" vertical="center" wrapText="1"/>
    </xf>
    <xf numFmtId="0" fontId="139" fillId="0" borderId="60" xfId="13" applyFont="1" applyBorder="1" applyAlignment="1">
      <alignment horizontal="center" wrapText="1"/>
    </xf>
    <xf numFmtId="0" fontId="109" fillId="0" borderId="61" xfId="13" applyFont="1" applyBorder="1" applyAlignment="1">
      <alignment wrapText="1"/>
    </xf>
    <xf numFmtId="3" fontId="109" fillId="0" borderId="64" xfId="13" applyNumberFormat="1" applyFont="1" applyBorder="1" applyAlignment="1">
      <alignment wrapText="1"/>
    </xf>
    <xf numFmtId="3" fontId="109" fillId="0" borderId="61" xfId="13" applyNumberFormat="1" applyFont="1" applyBorder="1" applyAlignment="1">
      <alignment wrapText="1"/>
    </xf>
    <xf numFmtId="3" fontId="109" fillId="0" borderId="65" xfId="13" applyNumberFormat="1" applyFont="1" applyBorder="1" applyAlignment="1">
      <alignment wrapText="1"/>
    </xf>
    <xf numFmtId="3" fontId="109" fillId="0" borderId="66" xfId="13" applyNumberFormat="1" applyFont="1" applyBorder="1" applyAlignment="1">
      <alignment wrapText="1"/>
    </xf>
    <xf numFmtId="2" fontId="158" fillId="0" borderId="21" xfId="0" applyNumberFormat="1" applyFont="1" applyBorder="1" applyAlignment="1">
      <alignment vertical="center" wrapText="1"/>
    </xf>
    <xf numFmtId="4" fontId="169" fillId="0" borderId="33" xfId="0" applyNumberFormat="1" applyFont="1" applyBorder="1" applyAlignment="1">
      <alignment vertical="center" wrapText="1"/>
    </xf>
    <xf numFmtId="4" fontId="169" fillId="19" borderId="33" xfId="0" applyNumberFormat="1" applyFont="1" applyFill="1" applyBorder="1" applyAlignment="1">
      <alignment vertical="center" wrapText="1"/>
    </xf>
    <xf numFmtId="4" fontId="22" fillId="0" borderId="1" xfId="0" applyNumberFormat="1" applyFont="1" applyBorder="1"/>
    <xf numFmtId="4" fontId="174" fillId="0" borderId="33"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49" fontId="4" fillId="0" borderId="3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3" xfId="0" applyFont="1" applyBorder="1" applyAlignment="1">
      <alignment horizontal="left" vertical="center" wrapText="1" indent="1"/>
    </xf>
    <xf numFmtId="4" fontId="144" fillId="0" borderId="33" xfId="0" applyNumberFormat="1" applyFont="1" applyBorder="1" applyAlignment="1">
      <alignment vertical="center" wrapText="1"/>
    </xf>
    <xf numFmtId="2" fontId="164" fillId="0" borderId="33" xfId="0" applyNumberFormat="1" applyFont="1" applyBorder="1" applyAlignment="1">
      <alignment vertical="center" wrapText="1"/>
    </xf>
    <xf numFmtId="2" fontId="164" fillId="0" borderId="33" xfId="0" applyNumberFormat="1" applyFont="1" applyBorder="1" applyAlignment="1">
      <alignment vertical="center"/>
    </xf>
    <xf numFmtId="49" fontId="4" fillId="0" borderId="21" xfId="0" applyNumberFormat="1" applyFont="1" applyBorder="1" applyAlignment="1">
      <alignment horizontal="center" vertical="center" wrapText="1"/>
    </xf>
    <xf numFmtId="0" fontId="4" fillId="0" borderId="22" xfId="0" applyFont="1" applyBorder="1" applyAlignment="1">
      <alignment vertical="center" wrapText="1"/>
    </xf>
    <xf numFmtId="2" fontId="4" fillId="0" borderId="33" xfId="0" applyNumberFormat="1" applyFont="1" applyBorder="1" applyAlignment="1">
      <alignment vertical="center"/>
    </xf>
    <xf numFmtId="2" fontId="164" fillId="0" borderId="32" xfId="0" applyNumberFormat="1" applyFont="1" applyBorder="1" applyAlignment="1">
      <alignment vertical="center" wrapText="1"/>
    </xf>
    <xf numFmtId="0" fontId="226" fillId="0" borderId="0" xfId="0" applyFont="1" applyAlignment="1">
      <alignment vertical="center"/>
    </xf>
    <xf numFmtId="0" fontId="227" fillId="0" borderId="0" xfId="0" applyFont="1" applyAlignment="1">
      <alignment vertical="center"/>
    </xf>
    <xf numFmtId="3" fontId="166" fillId="0" borderId="22" xfId="0" applyNumberFormat="1" applyFont="1" applyBorder="1" applyAlignment="1">
      <alignment horizontal="center" vertical="center" wrapText="1"/>
    </xf>
    <xf numFmtId="3" fontId="166" fillId="0" borderId="33" xfId="0" applyNumberFormat="1" applyFont="1" applyBorder="1" applyAlignment="1">
      <alignment horizontal="center" vertical="center" wrapText="1"/>
    </xf>
    <xf numFmtId="3" fontId="144" fillId="0" borderId="33" xfId="0" applyNumberFormat="1" applyFont="1" applyBorder="1" applyAlignment="1">
      <alignment vertical="center" wrapText="1"/>
    </xf>
    <xf numFmtId="4" fontId="158" fillId="0" borderId="33" xfId="0" applyNumberFormat="1" applyFont="1" applyBorder="1" applyAlignment="1">
      <alignment vertical="center" wrapText="1"/>
    </xf>
    <xf numFmtId="4" fontId="158" fillId="0" borderId="22" xfId="0" applyNumberFormat="1" applyFont="1" applyBorder="1" applyAlignment="1">
      <alignment vertical="center" wrapText="1"/>
    </xf>
    <xf numFmtId="4" fontId="158" fillId="14" borderId="33" xfId="0" applyNumberFormat="1" applyFont="1" applyFill="1" applyBorder="1" applyAlignment="1">
      <alignment vertical="center" wrapText="1"/>
    </xf>
    <xf numFmtId="4" fontId="163" fillId="14" borderId="33" xfId="0" applyNumberFormat="1" applyFont="1" applyFill="1" applyBorder="1" applyAlignment="1">
      <alignment vertical="center"/>
    </xf>
    <xf numFmtId="4" fontId="177" fillId="0" borderId="33" xfId="0" applyNumberFormat="1" applyFont="1" applyBorder="1" applyAlignment="1">
      <alignment horizontal="left" vertical="center" wrapText="1" indent="1"/>
    </xf>
    <xf numFmtId="4" fontId="158" fillId="0" borderId="20" xfId="0" applyNumberFormat="1" applyFont="1" applyBorder="1" applyAlignment="1">
      <alignment vertical="center" wrapText="1"/>
    </xf>
    <xf numFmtId="4" fontId="158" fillId="20" borderId="20" xfId="0" applyNumberFormat="1" applyFont="1" applyFill="1" applyBorder="1" applyAlignment="1">
      <alignment vertical="center" wrapText="1"/>
    </xf>
    <xf numFmtId="4" fontId="158" fillId="20" borderId="22" xfId="0" applyNumberFormat="1" applyFont="1" applyFill="1" applyBorder="1" applyAlignment="1">
      <alignment vertical="center" wrapText="1"/>
    </xf>
    <xf numFmtId="4" fontId="158" fillId="20" borderId="33" xfId="0" applyNumberFormat="1" applyFont="1" applyFill="1" applyBorder="1" applyAlignment="1">
      <alignment vertical="center" wrapText="1"/>
    </xf>
    <xf numFmtId="0" fontId="88" fillId="0" borderId="0" xfId="0" applyFont="1" applyAlignment="1">
      <alignment vertical="center"/>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152" fillId="0" borderId="7" xfId="0" applyFont="1" applyBorder="1" applyAlignment="1">
      <alignment horizontal="center" vertical="center" wrapText="1"/>
    </xf>
    <xf numFmtId="4" fontId="152" fillId="0" borderId="1" xfId="0" applyNumberFormat="1" applyFont="1" applyBorder="1" applyAlignment="1">
      <alignment horizontal="center" vertical="center" wrapText="1"/>
    </xf>
    <xf numFmtId="4" fontId="152" fillId="21" borderId="1" xfId="0" applyNumberFormat="1" applyFont="1" applyFill="1" applyBorder="1" applyAlignment="1">
      <alignment horizontal="center" vertical="center" wrapText="1"/>
    </xf>
    <xf numFmtId="0" fontId="138" fillId="0" borderId="1" xfId="0" applyFont="1" applyBorder="1" applyAlignment="1">
      <alignment vertical="center" wrapText="1"/>
    </xf>
    <xf numFmtId="4" fontId="152" fillId="0" borderId="7" xfId="0" applyNumberFormat="1" applyFont="1" applyBorder="1" applyAlignment="1">
      <alignment horizontal="center" vertical="center" wrapText="1"/>
    </xf>
    <xf numFmtId="4" fontId="152" fillId="0" borderId="9" xfId="0" applyNumberFormat="1" applyFont="1" applyBorder="1" applyAlignment="1">
      <alignment horizontal="center" vertical="center" wrapText="1"/>
    </xf>
    <xf numFmtId="4" fontId="152" fillId="0" borderId="13" xfId="0" applyNumberFormat="1" applyFont="1" applyBorder="1" applyAlignment="1">
      <alignment horizontal="center" vertical="center" wrapText="1"/>
    </xf>
    <xf numFmtId="49" fontId="191" fillId="22" borderId="24" xfId="27" applyNumberFormat="1" applyFont="1" applyFill="1" applyBorder="1" applyAlignment="1">
      <alignment horizontal="left" vertical="top"/>
    </xf>
    <xf numFmtId="49" fontId="95" fillId="22" borderId="38" xfId="27" applyNumberFormat="1" applyFont="1" applyFill="1" applyBorder="1" applyAlignment="1">
      <alignment horizontal="left" vertical="top"/>
    </xf>
    <xf numFmtId="49" fontId="95" fillId="22" borderId="0" xfId="27" applyNumberFormat="1" applyFont="1" applyFill="1" applyAlignment="1">
      <alignment horizontal="left"/>
    </xf>
    <xf numFmtId="49" fontId="193" fillId="22" borderId="28" xfId="27" applyNumberFormat="1" applyFont="1" applyFill="1" applyBorder="1" applyAlignment="1">
      <alignment horizontal="left"/>
    </xf>
    <xf numFmtId="0" fontId="99" fillId="23" borderId="0" xfId="27" applyFont="1" applyFill="1" applyAlignment="1">
      <alignment vertical="center"/>
    </xf>
    <xf numFmtId="3" fontId="99" fillId="24" borderId="22" xfId="22" applyNumberFormat="1" applyFont="1" applyFill="1" applyBorder="1" applyAlignment="1">
      <alignment horizontal="center" vertical="center" wrapText="1"/>
    </xf>
    <xf numFmtId="3" fontId="99" fillId="24" borderId="21" xfId="22" applyNumberFormat="1" applyFont="1" applyFill="1" applyBorder="1" applyAlignment="1">
      <alignment horizontal="center" vertical="center" wrapText="1"/>
    </xf>
    <xf numFmtId="3" fontId="99" fillId="0" borderId="21" xfId="22" applyNumberFormat="1" applyFont="1" applyBorder="1" applyAlignment="1">
      <alignment horizontal="center" vertical="center" wrapText="1"/>
    </xf>
    <xf numFmtId="0" fontId="96" fillId="30" borderId="0" xfId="20" applyFont="1" applyFill="1"/>
    <xf numFmtId="3" fontId="99" fillId="0" borderId="22" xfId="22" applyNumberFormat="1" applyFont="1" applyBorder="1" applyAlignment="1">
      <alignment horizontal="center" vertical="center" wrapText="1"/>
    </xf>
    <xf numFmtId="0" fontId="211" fillId="0" borderId="0" xfId="27" applyFont="1" applyAlignment="1">
      <alignment horizontal="left" vertical="center" wrapText="1"/>
    </xf>
    <xf numFmtId="49" fontId="95" fillId="10" borderId="0" xfId="27" applyNumberFormat="1" applyFont="1" applyFill="1" applyAlignment="1">
      <alignment horizontal="left"/>
    </xf>
    <xf numFmtId="0" fontId="99" fillId="10" borderId="0" xfId="27" applyFont="1" applyFill="1" applyAlignment="1">
      <alignment vertical="center"/>
    </xf>
    <xf numFmtId="3" fontId="99" fillId="0" borderId="32" xfId="9" applyNumberFormat="1" applyFont="1" applyBorder="1" applyAlignment="1">
      <alignment horizontal="left" vertical="center" wrapText="1"/>
    </xf>
    <xf numFmtId="0" fontId="213" fillId="19" borderId="22" xfId="27" applyFont="1" applyFill="1" applyBorder="1" applyAlignment="1">
      <alignment vertical="center" wrapText="1"/>
    </xf>
    <xf numFmtId="0" fontId="194" fillId="0" borderId="21" xfId="9" applyFont="1" applyBorder="1" applyAlignment="1">
      <alignment horizontal="left" vertical="center" wrapText="1"/>
    </xf>
    <xf numFmtId="168" fontId="217" fillId="0" borderId="21" xfId="28" applyNumberFormat="1" applyFont="1" applyFill="1" applyBorder="1" applyAlignment="1">
      <alignment vertical="center" wrapText="1"/>
    </xf>
    <xf numFmtId="169" fontId="218" fillId="0" borderId="21" xfId="28" applyNumberFormat="1" applyFont="1" applyFill="1" applyBorder="1" applyAlignment="1">
      <alignment vertical="top" wrapText="1"/>
    </xf>
    <xf numFmtId="168" fontId="218" fillId="0" borderId="21" xfId="28" applyNumberFormat="1" applyFont="1" applyFill="1" applyBorder="1" applyAlignment="1">
      <alignment horizontal="left" vertical="center" wrapText="1" indent="1"/>
    </xf>
    <xf numFmtId="169" fontId="213" fillId="19" borderId="22" xfId="28" applyNumberFormat="1" applyFont="1" applyFill="1" applyBorder="1" applyAlignment="1">
      <alignment vertical="center" wrapText="1"/>
    </xf>
    <xf numFmtId="169" fontId="218" fillId="0" borderId="21" xfId="28" applyNumberFormat="1" applyFont="1" applyFill="1" applyBorder="1" applyAlignment="1">
      <alignment horizontal="left" vertical="center" wrapText="1" indent="1"/>
    </xf>
    <xf numFmtId="0" fontId="67" fillId="0" borderId="1" xfId="0" applyFont="1" applyBorder="1" applyAlignment="1">
      <alignment horizontal="justify" vertical="top" wrapText="1"/>
    </xf>
    <xf numFmtId="0" fontId="30" fillId="0" borderId="1" xfId="0" applyFont="1" applyBorder="1" applyAlignment="1">
      <alignment horizontal="justify" vertical="top" wrapText="1"/>
    </xf>
    <xf numFmtId="0" fontId="30" fillId="8" borderId="1" xfId="0" applyFont="1" applyFill="1" applyBorder="1" applyAlignment="1">
      <alignment vertical="top" wrapText="1"/>
    </xf>
    <xf numFmtId="0" fontId="32" fillId="0" borderId="0" xfId="0" applyFont="1" applyAlignment="1">
      <alignment vertical="center"/>
    </xf>
    <xf numFmtId="3" fontId="31" fillId="6" borderId="1" xfId="5" applyFont="1" applyFill="1" applyAlignment="1">
      <alignment horizontal="center" vertical="center"/>
      <protection locked="0"/>
    </xf>
    <xf numFmtId="0" fontId="229" fillId="0" borderId="1" xfId="29" applyFont="1" applyBorder="1" applyAlignment="1">
      <alignment vertical="center" wrapText="1"/>
    </xf>
    <xf numFmtId="4" fontId="230" fillId="0" borderId="1" xfId="29" applyNumberFormat="1" applyFont="1" applyBorder="1" applyAlignment="1">
      <alignment vertical="center" wrapText="1"/>
    </xf>
    <xf numFmtId="10" fontId="230" fillId="0" borderId="1" xfId="17" applyNumberFormat="1" applyFont="1" applyBorder="1" applyAlignment="1">
      <alignment vertical="center" wrapText="1"/>
    </xf>
    <xf numFmtId="0" fontId="31" fillId="0" borderId="1" xfId="3" applyFont="1" applyBorder="1" applyAlignment="1">
      <alignment horizontal="left" vertical="center" wrapText="1" indent="3"/>
    </xf>
    <xf numFmtId="3" fontId="31" fillId="0" borderId="1" xfId="5" applyFont="1" applyFill="1" applyAlignment="1">
      <alignment horizontal="center" vertical="center"/>
      <protection locked="0"/>
    </xf>
    <xf numFmtId="3" fontId="31" fillId="0" borderId="1" xfId="5" applyFont="1" applyFill="1" applyAlignment="1">
      <alignment horizontal="center" vertical="center" wrapText="1"/>
      <protection locked="0"/>
    </xf>
    <xf numFmtId="3" fontId="31" fillId="0" borderId="1" xfId="5" quotePrefix="1" applyFont="1" applyFill="1" applyAlignment="1">
      <alignment horizontal="center" vertical="center" wrapText="1"/>
      <protection locked="0"/>
    </xf>
    <xf numFmtId="9" fontId="31" fillId="0" borderId="1" xfId="17" applyFont="1" applyFill="1" applyBorder="1" applyAlignment="1" applyProtection="1">
      <alignment horizontal="center" vertical="center" wrapText="1"/>
      <protection locked="0"/>
    </xf>
    <xf numFmtId="3" fontId="66"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2" fillId="0" borderId="1" xfId="3" applyFont="1" applyBorder="1" applyAlignment="1">
      <alignment horizontal="left" vertical="center" wrapText="1" indent="1"/>
    </xf>
    <xf numFmtId="3" fontId="22" fillId="0" borderId="1" xfId="5" applyFont="1" applyFill="1" applyAlignment="1">
      <alignment horizontal="center" vertical="center"/>
      <protection locked="0"/>
    </xf>
    <xf numFmtId="10" fontId="22" fillId="0" borderId="1" xfId="17" applyNumberFormat="1" applyFont="1" applyFill="1" applyBorder="1" applyAlignment="1" applyProtection="1">
      <alignment horizontal="center" vertical="center" wrapText="1"/>
      <protection locked="0"/>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22" fillId="0" borderId="10" xfId="0" applyFont="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 xfId="0" applyFont="1" applyBorder="1" applyAlignment="1">
      <alignment horizontal="left" vertical="center" wrapText="1"/>
    </xf>
    <xf numFmtId="0" fontId="0" fillId="0" borderId="0" xfId="0" applyAlignment="1">
      <alignment horizontal="left" wrapText="1"/>
    </xf>
    <xf numFmtId="0" fontId="2" fillId="23" borderId="38" xfId="11" applyFont="1" applyFill="1" applyBorder="1" applyAlignment="1"/>
    <xf numFmtId="0" fontId="2" fillId="23" borderId="26" xfId="11" applyFont="1" applyFill="1" applyBorder="1" applyAlignment="1"/>
    <xf numFmtId="0" fontId="93" fillId="22" borderId="0" xfId="11" applyFont="1" applyFill="1" applyBorder="1" applyAlignment="1">
      <alignment horizontal="center" vertical="center" wrapText="1"/>
    </xf>
    <xf numFmtId="49" fontId="109" fillId="0" borderId="0" xfId="11" applyNumberFormat="1" applyFont="1" applyFill="1" applyBorder="1" applyAlignment="1">
      <alignment horizontal="left" vertical="center" wrapText="1"/>
    </xf>
    <xf numFmtId="0" fontId="9" fillId="23" borderId="7" xfId="11" applyFont="1" applyFill="1" applyBorder="1" applyAlignment="1">
      <alignment horizontal="left" vertical="top" wrapText="1"/>
    </xf>
    <xf numFmtId="0" fontId="9" fillId="0" borderId="3" xfId="0" applyFont="1" applyBorder="1" applyAlignment="1">
      <alignment horizontal="left" vertical="top" wrapText="1"/>
    </xf>
    <xf numFmtId="0" fontId="9" fillId="0" borderId="8" xfId="0" applyFont="1" applyBorder="1" applyAlignment="1">
      <alignment horizontal="left" vertical="top" wrapText="1"/>
    </xf>
    <xf numFmtId="0" fontId="144" fillId="23" borderId="20" xfId="11" applyFont="1" applyFill="1" applyBorder="1" applyAlignment="1">
      <alignment horizontal="center" vertical="center" wrapText="1"/>
    </xf>
    <xf numFmtId="0" fontId="9" fillId="0" borderId="26" xfId="0" applyFont="1" applyBorder="1" applyAlignment="1">
      <alignment horizontal="center" vertical="center" wrapText="1"/>
    </xf>
    <xf numFmtId="49" fontId="159" fillId="22" borderId="20" xfId="11" applyNumberFormat="1" applyFont="1" applyFill="1" applyBorder="1" applyAlignment="1">
      <alignment horizontal="left" vertical="center"/>
    </xf>
    <xf numFmtId="0" fontId="160" fillId="0" borderId="26" xfId="0" applyFont="1" applyBorder="1" applyAlignment="1">
      <alignment horizontal="left" vertical="center"/>
    </xf>
    <xf numFmtId="0" fontId="96" fillId="23" borderId="20" xfId="11"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1" applyFont="1" applyFill="1" applyBorder="1" applyAlignment="1">
      <alignment horizontal="left" vertical="center"/>
    </xf>
    <xf numFmtId="0" fontId="9" fillId="0" borderId="26" xfId="0" applyFont="1" applyBorder="1" applyAlignment="1">
      <alignment vertical="center"/>
    </xf>
    <xf numFmtId="0" fontId="30" fillId="0" borderId="0" xfId="0" applyFont="1" applyBorder="1" applyAlignment="1">
      <alignment horizontal="left" vertical="center"/>
    </xf>
    <xf numFmtId="0" fontId="29" fillId="0" borderId="0" xfId="6"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22"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Fill="1" applyBorder="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39" fillId="0" borderId="0" xfId="0" applyFont="1" applyAlignment="1">
      <alignment horizontal="justify" vertical="center" wrapText="1"/>
    </xf>
    <xf numFmtId="0" fontId="37"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8"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4" xfId="0" applyFont="1" applyFill="1" applyBorder="1" applyAlignment="1">
      <alignment horizontal="left" vertical="center" wrapText="1"/>
    </xf>
    <xf numFmtId="4" fontId="31" fillId="0" borderId="13" xfId="0" applyNumberFormat="1" applyFont="1" applyFill="1" applyBorder="1" applyAlignment="1">
      <alignment horizontal="right" vertical="center"/>
    </xf>
    <xf numFmtId="4" fontId="31" fillId="0" borderId="15"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0" fontId="31" fillId="0" borderId="1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23" fillId="0" borderId="0" xfId="0" applyFont="1" applyBorder="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63" fillId="0" borderId="0" xfId="0" applyFont="1" applyAlignment="1">
      <alignment horizontal="center" vertical="center" wrapText="1"/>
    </xf>
    <xf numFmtId="0" fontId="0" fillId="0" borderId="1" xfId="0" applyFont="1" applyBorder="1" applyAlignment="1">
      <alignment horizontal="center"/>
    </xf>
    <xf numFmtId="0" fontId="0" fillId="0" borderId="1" xfId="0" applyBorder="1" applyAlignment="1">
      <alignment horizontal="center" vertical="center" wrapText="1"/>
    </xf>
    <xf numFmtId="0" fontId="67" fillId="0" borderId="13" xfId="0" applyFont="1" applyBorder="1" applyAlignment="1">
      <alignment horizontal="left" vertical="top" wrapText="1"/>
    </xf>
    <xf numFmtId="0" fontId="67" fillId="0" borderId="15" xfId="0" applyFont="1" applyBorder="1" applyAlignment="1">
      <alignment horizontal="left" vertical="top" wrapText="1"/>
    </xf>
    <xf numFmtId="0" fontId="67" fillId="0" borderId="14" xfId="0" applyFont="1" applyBorder="1" applyAlignment="1">
      <alignment horizontal="left" vertical="top"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4" fontId="23" fillId="6" borderId="17" xfId="0" applyNumberFormat="1" applyFont="1" applyFill="1" applyBorder="1" applyAlignment="1">
      <alignment horizontal="center" vertical="center"/>
    </xf>
    <xf numFmtId="4" fontId="0" fillId="8" borderId="1" xfId="0" applyNumberFormat="1" applyFont="1" applyFill="1" applyBorder="1" applyAlignment="1">
      <alignment vertical="center" wrapText="1"/>
    </xf>
    <xf numFmtId="4" fontId="0" fillId="29" borderId="1" xfId="0" applyNumberFormat="1" applyFont="1" applyFill="1" applyBorder="1" applyAlignment="1">
      <alignment vertical="center" wrapText="1"/>
    </xf>
    <xf numFmtId="0" fontId="23" fillId="8" borderId="1" xfId="0" applyFont="1" applyFill="1" applyBorder="1" applyAlignment="1">
      <alignment horizontal="center" vertical="center" wrapText="1"/>
    </xf>
    <xf numFmtId="0" fontId="64" fillId="8" borderId="1" xfId="0" applyFont="1" applyFill="1" applyBorder="1" applyAlignment="1">
      <alignment vertical="center" wrapText="1"/>
    </xf>
    <xf numFmtId="0" fontId="23" fillId="8" borderId="1" xfId="0" applyFont="1" applyFill="1" applyBorder="1" applyAlignment="1">
      <alignment vertical="center" wrapText="1"/>
    </xf>
    <xf numFmtId="4" fontId="0" fillId="6" borderId="17" xfId="0" applyNumberFormat="1" applyFont="1" applyFill="1" applyBorder="1" applyAlignment="1">
      <alignment vertical="center" wrapText="1"/>
    </xf>
    <xf numFmtId="0" fontId="23" fillId="16" borderId="1" xfId="0" applyFont="1" applyFill="1" applyBorder="1" applyAlignment="1">
      <alignment vertical="center" wrapText="1"/>
    </xf>
    <xf numFmtId="4" fontId="71" fillId="6" borderId="17" xfId="0" applyNumberFormat="1" applyFont="1" applyFill="1" applyBorder="1" applyAlignment="1">
      <alignment vertical="center" wrapText="1"/>
    </xf>
    <xf numFmtId="4" fontId="23" fillId="8" borderId="1" xfId="0" applyNumberFormat="1"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 fontId="0" fillId="0" borderId="20" xfId="0" applyNumberFormat="1" applyFont="1" applyBorder="1" applyAlignment="1">
      <alignment horizontal="center" vertical="center" wrapText="1"/>
    </xf>
    <xf numFmtId="4" fontId="0" fillId="0" borderId="26" xfId="0" applyNumberFormat="1" applyFont="1" applyBorder="1" applyAlignment="1">
      <alignment horizontal="center" vertical="center" wrapText="1"/>
    </xf>
    <xf numFmtId="4" fontId="0" fillId="0" borderId="22" xfId="0" applyNumberFormat="1" applyFont="1" applyBorder="1" applyAlignment="1">
      <alignment horizontal="center" vertical="center" wrapText="1"/>
    </xf>
    <xf numFmtId="4" fontId="0" fillId="0" borderId="20" xfId="0" applyNumberFormat="1" applyFont="1" applyFill="1" applyBorder="1" applyAlignment="1">
      <alignment horizontal="center" vertical="center" wrapText="1"/>
    </xf>
    <xf numFmtId="4" fontId="0" fillId="0" borderId="26" xfId="0" applyNumberFormat="1" applyFont="1" applyFill="1" applyBorder="1" applyAlignment="1">
      <alignment horizontal="center" vertical="center" wrapText="1"/>
    </xf>
    <xf numFmtId="4" fontId="0" fillId="0" borderId="22" xfId="0" applyNumberFormat="1" applyFont="1" applyFill="1"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0" fillId="0" borderId="1" xfId="0" applyBorder="1" applyAlignment="1">
      <alignment horizontal="center"/>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80" fillId="0" borderId="0" xfId="0" applyFont="1" applyAlignment="1">
      <alignment horizontal="justify" vertical="center" wrapText="1"/>
    </xf>
    <xf numFmtId="0" fontId="144" fillId="0" borderId="43" xfId="0" applyFont="1" applyBorder="1" applyAlignment="1">
      <alignment horizontal="center"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67" fillId="0" borderId="0" xfId="0" applyFont="1" applyAlignment="1">
      <alignment vertical="center" wrapText="1"/>
    </xf>
    <xf numFmtId="0" fontId="67" fillId="0" borderId="16" xfId="0" applyFont="1" applyBorder="1" applyAlignment="1">
      <alignment vertical="center" wrapText="1"/>
    </xf>
    <xf numFmtId="0" fontId="144" fillId="10" borderId="43" xfId="0" applyFont="1" applyFill="1" applyBorder="1" applyAlignment="1">
      <alignment horizontal="center" vertical="center" wrapText="1"/>
    </xf>
    <xf numFmtId="0" fontId="144" fillId="10" borderId="42" xfId="0" applyFont="1" applyFill="1" applyBorder="1" applyAlignment="1">
      <alignment horizontal="center" vertical="center"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67" fillId="0" borderId="0" xfId="0" applyFont="1"/>
    <xf numFmtId="0" fontId="158" fillId="0" borderId="24"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Fill="1" applyAlignment="1">
      <alignment vertical="center" wrapText="1"/>
    </xf>
    <xf numFmtId="0" fontId="161" fillId="0" borderId="0" xfId="0" applyFont="1" applyAlignment="1">
      <alignment vertical="center"/>
    </xf>
    <xf numFmtId="0" fontId="34"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80" fillId="0" borderId="0" xfId="0" applyFont="1" applyFill="1" applyAlignment="1">
      <alignment wrapText="1"/>
    </xf>
    <xf numFmtId="0" fontId="181" fillId="0" borderId="0" xfId="0" applyFont="1" applyAlignment="1">
      <alignment wrapText="1"/>
    </xf>
    <xf numFmtId="0" fontId="181" fillId="0" borderId="0" xfId="0" applyFont="1" applyAlignment="1"/>
    <xf numFmtId="0" fontId="120" fillId="0" borderId="0" xfId="0" applyFont="1" applyFill="1" applyAlignment="1">
      <alignment vertical="center" wrapText="1"/>
    </xf>
    <xf numFmtId="0" fontId="120" fillId="0" borderId="0" xfId="0" applyFont="1" applyFill="1" applyBorder="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0" fillId="0" borderId="1" xfId="0" applyFill="1" applyBorder="1" applyAlignment="1">
      <alignment horizontal="center"/>
    </xf>
    <xf numFmtId="0" fontId="183" fillId="0" borderId="0" xfId="2" applyFont="1" applyFill="1" applyBorder="1" applyAlignment="1">
      <alignment vertical="center" wrapText="1"/>
    </xf>
    <xf numFmtId="0" fontId="184" fillId="0" borderId="0" xfId="0" applyFont="1" applyAlignment="1">
      <alignment wrapText="1"/>
    </xf>
    <xf numFmtId="0" fontId="183"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3"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1"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1"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4" applyFont="1" applyFill="1" applyBorder="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0" xfId="0" applyFont="1" applyBorder="1" applyAlignment="1">
      <alignment horizontal="center" vertical="center"/>
    </xf>
    <xf numFmtId="0" fontId="22" fillId="0" borderId="10" xfId="0" applyFont="1" applyBorder="1" applyAlignment="1">
      <alignment horizontal="left"/>
    </xf>
    <xf numFmtId="0" fontId="22" fillId="0" borderId="10" xfId="0" applyFont="1" applyBorder="1" applyAlignment="1">
      <alignment horizontal="left" wrapText="1"/>
    </xf>
    <xf numFmtId="0" fontId="22" fillId="0" borderId="3" xfId="0" applyFont="1" applyBorder="1" applyAlignment="1">
      <alignment horizontal="left" vertical="center" wrapText="1"/>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139" fillId="6" borderId="49" xfId="13" applyFont="1" applyFill="1" applyBorder="1" applyAlignment="1">
      <alignment horizontal="center" vertical="center"/>
    </xf>
    <xf numFmtId="0" fontId="139" fillId="6" borderId="50" xfId="13" applyFont="1" applyFill="1" applyBorder="1" applyAlignment="1">
      <alignment horizontal="center" vertical="center"/>
    </xf>
    <xf numFmtId="0" fontId="139" fillId="6" borderId="51" xfId="13" applyFont="1" applyFill="1" applyBorder="1" applyAlignment="1">
      <alignment horizontal="center" vertical="center"/>
    </xf>
    <xf numFmtId="0" fontId="139" fillId="6" borderId="52" xfId="13" applyFont="1" applyFill="1" applyBorder="1" applyAlignment="1">
      <alignment horizontal="center" vertical="center"/>
    </xf>
    <xf numFmtId="0" fontId="139" fillId="6" borderId="53" xfId="13" applyFont="1" applyFill="1" applyBorder="1" applyAlignment="1">
      <alignment horizontal="center" vertical="center"/>
    </xf>
    <xf numFmtId="0" fontId="139" fillId="6" borderId="54" xfId="13"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10" fillId="0" borderId="0" xfId="0" applyFont="1" applyAlignment="1">
      <alignment horizontal="left" wrapText="1"/>
    </xf>
    <xf numFmtId="0" fontId="0" fillId="0" borderId="0" xfId="0" applyAlignment="1">
      <alignment horizontal="left"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200" fillId="0" borderId="0" xfId="20" applyFont="1" applyAlignment="1">
      <alignment horizontal="left" vertical="center" wrapText="1"/>
    </xf>
    <xf numFmtId="0" fontId="211" fillId="0" borderId="0" xfId="27" applyFont="1" applyAlignment="1">
      <alignment horizontal="left" vertical="center" wrapText="1"/>
    </xf>
    <xf numFmtId="0" fontId="4" fillId="0" borderId="0" xfId="27" applyAlignment="1">
      <alignment vertical="center" wrapText="1"/>
    </xf>
    <xf numFmtId="0" fontId="203" fillId="0" borderId="0" xfId="20" applyFont="1" applyAlignment="1">
      <alignment horizontal="justify" vertical="center" wrapText="1"/>
    </xf>
    <xf numFmtId="0" fontId="205" fillId="0" borderId="0" xfId="20" applyFont="1" applyAlignment="1">
      <alignment horizontal="left" vertical="center" wrapText="1"/>
    </xf>
    <xf numFmtId="0" fontId="207" fillId="0" borderId="0" xfId="20" applyFont="1" applyAlignment="1">
      <alignment horizontal="left" vertical="center" wrapText="1"/>
    </xf>
    <xf numFmtId="0" fontId="199" fillId="0" borderId="0" xfId="20" applyFont="1" applyAlignment="1">
      <alignment horizontal="left" vertical="center" wrapText="1"/>
    </xf>
    <xf numFmtId="0" fontId="206" fillId="0" borderId="0" xfId="20" applyFont="1" applyAlignment="1">
      <alignment horizontal="left" vertical="center" wrapText="1"/>
    </xf>
    <xf numFmtId="0" fontId="208" fillId="0" borderId="0" xfId="20" applyFont="1" applyAlignment="1">
      <alignment horizontal="left" vertical="center" wrapText="1"/>
    </xf>
    <xf numFmtId="0" fontId="209" fillId="0" borderId="0" xfId="20" applyFont="1" applyAlignment="1">
      <alignment horizontal="justify" vertical="center" wrapText="1"/>
    </xf>
    <xf numFmtId="0" fontId="75" fillId="0" borderId="0" xfId="20" applyFont="1" applyAlignment="1">
      <alignment horizontal="justify" vertical="center" wrapText="1"/>
    </xf>
    <xf numFmtId="0" fontId="211" fillId="0" borderId="0" xfId="27" applyFont="1" applyAlignment="1">
      <alignment horizontal="justify" vertical="center" wrapText="1"/>
    </xf>
    <xf numFmtId="0" fontId="201" fillId="0" borderId="0" xfId="20" applyFont="1" applyAlignment="1">
      <alignment horizontal="left" vertical="center" wrapText="1"/>
    </xf>
    <xf numFmtId="0" fontId="199" fillId="0" borderId="0" xfId="20" applyFont="1" applyAlignment="1">
      <alignment horizontal="left" vertical="top" wrapText="1"/>
    </xf>
    <xf numFmtId="0" fontId="99" fillId="0" borderId="21" xfId="22" applyFont="1" applyBorder="1" applyAlignment="1">
      <alignment horizontal="left" vertical="center" wrapText="1"/>
    </xf>
    <xf numFmtId="0" fontId="99" fillId="0" borderId="20" xfId="22" applyFont="1" applyBorder="1" applyAlignment="1">
      <alignment horizontal="left" vertical="center" wrapText="1"/>
    </xf>
    <xf numFmtId="0" fontId="99" fillId="0" borderId="22" xfId="22" applyFont="1" applyBorder="1" applyAlignment="1">
      <alignment horizontal="left" vertical="center" wrapText="1"/>
    </xf>
    <xf numFmtId="0" fontId="197" fillId="0" borderId="21" xfId="22" applyFont="1" applyBorder="1" applyAlignment="1">
      <alignment horizontal="left" vertical="center" wrapText="1" indent="1"/>
    </xf>
    <xf numFmtId="0" fontId="194" fillId="0" borderId="0" xfId="20" applyFont="1" applyAlignment="1">
      <alignment horizontal="left" vertical="center" wrapText="1"/>
    </xf>
    <xf numFmtId="0" fontId="200" fillId="0" borderId="0" xfId="20" applyFont="1" applyAlignment="1">
      <alignment horizontal="left" vertical="top" wrapText="1"/>
    </xf>
    <xf numFmtId="0" fontId="99" fillId="0" borderId="14" xfId="20" applyFont="1" applyBorder="1" applyAlignment="1">
      <alignment horizontal="center" vertical="center" wrapText="1"/>
    </xf>
    <xf numFmtId="0" fontId="99" fillId="0" borderId="1" xfId="20" applyFont="1" applyBorder="1" applyAlignment="1">
      <alignment horizontal="center" vertical="center" wrapText="1"/>
    </xf>
    <xf numFmtId="49" fontId="101" fillId="0" borderId="43" xfId="21" applyNumberFormat="1" applyFont="1" applyFill="1" applyBorder="1" applyAlignment="1">
      <alignment horizontal="center" vertical="center" wrapText="1"/>
    </xf>
    <xf numFmtId="49" fontId="101" fillId="0" borderId="32" xfId="21" applyNumberFormat="1" applyFont="1" applyFill="1" applyBorder="1" applyAlignment="1">
      <alignment horizontal="center" vertical="center" wrapText="1"/>
    </xf>
    <xf numFmtId="49" fontId="101" fillId="0" borderId="69" xfId="21" applyNumberFormat="1" applyFont="1" applyFill="1" applyBorder="1" applyAlignment="1">
      <alignment horizontal="center" vertical="center" wrapText="1"/>
    </xf>
    <xf numFmtId="49" fontId="101" fillId="0" borderId="70" xfId="21" applyNumberFormat="1" applyFont="1" applyFill="1" applyBorder="1" applyAlignment="1">
      <alignment horizontal="center" vertical="center" wrapText="1"/>
    </xf>
    <xf numFmtId="49" fontId="101" fillId="0" borderId="48" xfId="21" applyNumberFormat="1" applyFont="1" applyFill="1" applyBorder="1" applyAlignment="1">
      <alignment horizontal="center" vertical="center" wrapText="1"/>
    </xf>
    <xf numFmtId="49" fontId="101" fillId="0" borderId="29" xfId="21" applyNumberFormat="1" applyFont="1" applyFill="1" applyBorder="1" applyAlignment="1">
      <alignment horizontal="center" vertical="center" wrapText="1"/>
    </xf>
    <xf numFmtId="0" fontId="99" fillId="0" borderId="12" xfId="20" applyFont="1" applyBorder="1" applyAlignment="1">
      <alignment horizontal="center" vertical="center" wrapText="1"/>
    </xf>
    <xf numFmtId="0" fontId="99" fillId="0" borderId="7" xfId="20" applyFont="1" applyBorder="1" applyAlignment="1">
      <alignment horizontal="center" vertical="center" wrapText="1"/>
    </xf>
    <xf numFmtId="0" fontId="97" fillId="0" borderId="20" xfId="20" applyFont="1" applyBorder="1" applyAlignment="1">
      <alignment vertical="center" wrapText="1"/>
    </xf>
    <xf numFmtId="0" fontId="97" fillId="0" borderId="26" xfId="20" applyFont="1" applyBorder="1" applyAlignment="1">
      <alignment vertical="center" wrapText="1"/>
    </xf>
    <xf numFmtId="0" fontId="97" fillId="0" borderId="22" xfId="20" applyFont="1" applyBorder="1" applyAlignment="1">
      <alignment vertical="center" wrapText="1"/>
    </xf>
    <xf numFmtId="0" fontId="99" fillId="0" borderId="20" xfId="20" applyFont="1" applyBorder="1" applyAlignment="1">
      <alignment vertical="center" wrapText="1"/>
    </xf>
    <xf numFmtId="0" fontId="194" fillId="0" borderId="26" xfId="20" applyFont="1" applyBorder="1" applyAlignment="1">
      <alignment vertical="center" wrapText="1"/>
    </xf>
    <xf numFmtId="0" fontId="194" fillId="0" borderId="22" xfId="20" applyFont="1" applyBorder="1" applyAlignment="1">
      <alignment vertical="center" wrapText="1"/>
    </xf>
    <xf numFmtId="0" fontId="101" fillId="0" borderId="0" xfId="21" applyFont="1" applyFill="1" applyBorder="1" applyAlignment="1">
      <alignment horizontal="center" vertical="top" wrapText="1"/>
    </xf>
    <xf numFmtId="0" fontId="101" fillId="0" borderId="16" xfId="21" applyFont="1" applyFill="1" applyBorder="1" applyAlignment="1">
      <alignment horizontal="center" vertical="top" wrapText="1"/>
    </xf>
    <xf numFmtId="0" fontId="101" fillId="0" borderId="35" xfId="21" applyFont="1" applyFill="1" applyBorder="1" applyAlignment="1">
      <alignment horizontal="center" vertical="top" wrapText="1"/>
    </xf>
    <xf numFmtId="0" fontId="101" fillId="0" borderId="33" xfId="21" applyFont="1" applyFill="1" applyBorder="1" applyAlignment="1">
      <alignment horizontal="center" vertical="top" wrapText="1"/>
    </xf>
    <xf numFmtId="0" fontId="101" fillId="0" borderId="55" xfId="21" applyFont="1" applyFill="1" applyBorder="1" applyAlignment="1">
      <alignment horizontal="center" vertical="center" wrapText="1"/>
    </xf>
    <xf numFmtId="0" fontId="101" fillId="0" borderId="58" xfId="21" applyFont="1" applyFill="1" applyBorder="1" applyAlignment="1">
      <alignment horizontal="center" vertical="center" wrapText="1"/>
    </xf>
    <xf numFmtId="0" fontId="101" fillId="0" borderId="72" xfId="21" applyFont="1" applyFill="1" applyBorder="1" applyAlignment="1">
      <alignment horizontal="center" vertical="center" wrapText="1"/>
    </xf>
    <xf numFmtId="49" fontId="101" fillId="0" borderId="71" xfId="21" applyNumberFormat="1" applyFont="1" applyFill="1" applyBorder="1" applyAlignment="1">
      <alignment horizontal="center" vertical="center" wrapText="1"/>
    </xf>
    <xf numFmtId="0" fontId="99" fillId="0" borderId="43" xfId="22" applyFont="1" applyBorder="1" applyAlignment="1">
      <alignment horizontal="center" vertical="center" wrapText="1"/>
    </xf>
    <xf numFmtId="0" fontId="99" fillId="0" borderId="32" xfId="22" applyFont="1" applyBorder="1" applyAlignment="1">
      <alignment horizontal="center" vertical="center" wrapText="1"/>
    </xf>
    <xf numFmtId="49" fontId="192" fillId="22" borderId="0" xfId="27" applyNumberFormat="1" applyFont="1" applyFill="1" applyAlignment="1">
      <alignment horizontal="left" vertical="top"/>
    </xf>
    <xf numFmtId="0" fontId="99" fillId="23" borderId="0" xfId="27" applyFont="1" applyFill="1" applyAlignment="1">
      <alignment vertical="center"/>
    </xf>
    <xf numFmtId="0" fontId="73" fillId="0" borderId="35" xfId="20" applyBorder="1" applyAlignment="1">
      <alignment wrapText="1"/>
    </xf>
    <xf numFmtId="0" fontId="4" fillId="0" borderId="35" xfId="27" applyBorder="1" applyAlignment="1">
      <alignment wrapText="1"/>
    </xf>
    <xf numFmtId="0" fontId="96" fillId="0" borderId="20" xfId="20" applyFont="1" applyBorder="1" applyAlignment="1">
      <alignment vertical="center" wrapText="1"/>
    </xf>
    <xf numFmtId="0" fontId="200" fillId="0" borderId="0" xfId="20" applyFont="1" applyAlignment="1">
      <alignment horizontal="justify" vertical="center" wrapText="1"/>
    </xf>
    <xf numFmtId="0" fontId="99" fillId="0" borderId="29" xfId="23" applyFont="1" applyBorder="1" applyAlignment="1">
      <alignment horizontal="center" vertical="center" wrapText="1"/>
    </xf>
    <xf numFmtId="0" fontId="99" fillId="0" borderId="43" xfId="23" applyFont="1" applyBorder="1" applyAlignment="1">
      <alignment horizontal="center" vertical="center"/>
    </xf>
    <xf numFmtId="0" fontId="99" fillId="0" borderId="32" xfId="23" applyFont="1" applyBorder="1" applyAlignment="1">
      <alignment horizontal="center" vertical="center"/>
    </xf>
    <xf numFmtId="0" fontId="99" fillId="0" borderId="29" xfId="23" applyFont="1" applyBorder="1" applyAlignment="1">
      <alignment horizontal="center" vertical="center"/>
    </xf>
    <xf numFmtId="0" fontId="194" fillId="0" borderId="20" xfId="20" applyFont="1" applyBorder="1" applyAlignment="1">
      <alignment vertical="center" wrapText="1"/>
    </xf>
    <xf numFmtId="0" fontId="99" fillId="0" borderId="0" xfId="9" applyFont="1" applyAlignment="1">
      <alignment horizontal="center"/>
    </xf>
    <xf numFmtId="0" fontId="99" fillId="0" borderId="16" xfId="9" applyFont="1" applyBorder="1" applyAlignment="1">
      <alignment horizontal="center"/>
    </xf>
    <xf numFmtId="0" fontId="99" fillId="0" borderId="35" xfId="9" applyFont="1" applyBorder="1" applyAlignment="1">
      <alignment horizontal="center"/>
    </xf>
    <xf numFmtId="0" fontId="99" fillId="0" borderId="33" xfId="9" applyFont="1" applyBorder="1" applyAlignment="1">
      <alignment horizontal="center"/>
    </xf>
    <xf numFmtId="0" fontId="101" fillId="0" borderId="29" xfId="21" applyFont="1" applyFill="1" applyBorder="1" applyAlignment="1">
      <alignment horizontal="center" vertical="center" wrapText="1"/>
    </xf>
    <xf numFmtId="0" fontId="4" fillId="0" borderId="43" xfId="27" applyBorder="1" applyAlignment="1">
      <alignment horizontal="center" wrapText="1"/>
    </xf>
    <xf numFmtId="0" fontId="4" fillId="0" borderId="32" xfId="27" applyBorder="1" applyAlignment="1">
      <alignment horizontal="center" wrapText="1"/>
    </xf>
    <xf numFmtId="0" fontId="99" fillId="0" borderId="24" xfId="23" applyFont="1" applyBorder="1" applyAlignment="1">
      <alignment horizontal="center" vertical="center"/>
    </xf>
    <xf numFmtId="0" fontId="99" fillId="0" borderId="26" xfId="23" applyFont="1" applyBorder="1" applyAlignment="1">
      <alignment horizontal="center" vertical="center"/>
    </xf>
    <xf numFmtId="0" fontId="99" fillId="0" borderId="22" xfId="23" applyFont="1" applyBorder="1" applyAlignment="1">
      <alignment horizontal="center" vertical="center"/>
    </xf>
    <xf numFmtId="0" fontId="99" fillId="0" borderId="43" xfId="23" applyFont="1" applyBorder="1" applyAlignment="1">
      <alignment horizontal="center" vertical="center" wrapText="1"/>
    </xf>
    <xf numFmtId="0" fontId="99" fillId="0" borderId="32" xfId="23" applyFont="1" applyBorder="1" applyAlignment="1">
      <alignment horizontal="center" vertical="center" wrapText="1"/>
    </xf>
    <xf numFmtId="0" fontId="99" fillId="0" borderId="20" xfId="23" applyFont="1" applyBorder="1" applyAlignment="1">
      <alignment horizontal="center" vertical="center"/>
    </xf>
    <xf numFmtId="0" fontId="212" fillId="0" borderId="26" xfId="23" applyFont="1" applyBorder="1" applyAlignment="1">
      <alignment horizontal="center" vertical="center"/>
    </xf>
    <xf numFmtId="0" fontId="212" fillId="0" borderId="22" xfId="23" applyFont="1" applyBorder="1" applyAlignment="1">
      <alignment horizontal="center" vertical="center"/>
    </xf>
    <xf numFmtId="0" fontId="99" fillId="10" borderId="0" xfId="27" applyFont="1" applyFill="1" applyAlignment="1">
      <alignment vertical="center"/>
    </xf>
    <xf numFmtId="0" fontId="204" fillId="0" borderId="0" xfId="20" applyFont="1" applyAlignment="1">
      <alignment horizontal="justify" vertical="center" wrapText="1"/>
    </xf>
    <xf numFmtId="0" fontId="218" fillId="0" borderId="24" xfId="9" applyFont="1" applyBorder="1" applyAlignment="1">
      <alignment horizontal="center" vertical="center" wrapText="1"/>
    </xf>
    <xf numFmtId="0" fontId="218" fillId="0" borderId="25" xfId="9" applyFont="1" applyBorder="1" applyAlignment="1">
      <alignment horizontal="center" vertical="center" wrapText="1"/>
    </xf>
    <xf numFmtId="0" fontId="221" fillId="0" borderId="0" xfId="20" applyFont="1" applyAlignment="1">
      <alignment horizontal="justify" vertical="center" wrapText="1"/>
    </xf>
    <xf numFmtId="0" fontId="22" fillId="17" borderId="3" xfId="0" applyFont="1" applyFill="1" applyBorder="1"/>
    <xf numFmtId="0" fontId="105" fillId="27" borderId="0" xfId="0" applyFont="1" applyFill="1" applyAlignment="1">
      <alignment horizontal="left" vertical="center" wrapText="1"/>
    </xf>
    <xf numFmtId="0" fontId="105" fillId="27" borderId="3" xfId="0" applyFont="1" applyFill="1" applyBorder="1" applyAlignment="1">
      <alignment vertical="center" wrapText="1"/>
    </xf>
    <xf numFmtId="0" fontId="105" fillId="27" borderId="5" xfId="0" applyFont="1" applyFill="1" applyBorder="1" applyAlignment="1">
      <alignment horizontal="left" vertical="center" wrapText="1"/>
    </xf>
    <xf numFmtId="0" fontId="105" fillId="27" borderId="5" xfId="0" applyFont="1" applyFill="1" applyBorder="1" applyAlignment="1">
      <alignment horizontal="left" vertical="center"/>
    </xf>
    <xf numFmtId="0" fontId="105" fillId="27" borderId="5" xfId="0" applyFont="1" applyFill="1" applyBorder="1" applyAlignment="1">
      <alignment vertical="center" wrapText="1"/>
    </xf>
    <xf numFmtId="0" fontId="22" fillId="0" borderId="0" xfId="0" applyFont="1" applyAlignment="1">
      <alignment horizontal="center" vertical="center" wrapText="1"/>
    </xf>
    <xf numFmtId="0" fontId="105" fillId="27" borderId="3" xfId="0" applyFont="1" applyFill="1" applyBorder="1" applyAlignment="1">
      <alignment horizontal="left" vertical="center" wrapText="1"/>
    </xf>
    <xf numFmtId="0" fontId="22" fillId="0" borderId="10" xfId="0" applyFont="1" applyBorder="1" applyAlignment="1">
      <alignment horizontal="left" vertical="center" wrapText="1"/>
    </xf>
    <xf numFmtId="0" fontId="231" fillId="27" borderId="0" xfId="0" applyFont="1" applyFill="1" applyAlignment="1">
      <alignment horizontal="left" vertical="center" wrapText="1"/>
    </xf>
    <xf numFmtId="0" fontId="105" fillId="27" borderId="0" xfId="0" applyFont="1" applyFill="1" applyAlignment="1">
      <alignment horizontal="left" vertical="center"/>
    </xf>
    <xf numFmtId="0" fontId="231" fillId="27" borderId="10" xfId="0" applyFont="1" applyFill="1" applyBorder="1" applyAlignment="1">
      <alignment horizontal="left" vertical="center" wrapText="1"/>
    </xf>
    <xf numFmtId="0" fontId="105" fillId="27" borderId="10" xfId="0" applyFont="1" applyFill="1" applyBorder="1" applyAlignment="1">
      <alignment horizontal="left" vertical="center"/>
    </xf>
    <xf numFmtId="0" fontId="105" fillId="0" borderId="0" xfId="0" applyFont="1" applyAlignment="1">
      <alignment vertical="center" wrapText="1"/>
    </xf>
    <xf numFmtId="0" fontId="22" fillId="0" borderId="10" xfId="0" applyFont="1" applyBorder="1" applyAlignment="1">
      <alignment horizontal="left" vertical="center"/>
    </xf>
    <xf numFmtId="0" fontId="1" fillId="0" borderId="1" xfId="0" applyFont="1" applyBorder="1" applyAlignment="1">
      <alignment horizontal="center"/>
    </xf>
  </cellXfs>
  <cellStyles count="30">
    <cellStyle name="=C:\WINNT35\SYSTEM32\COMMAND.COM" xfId="3" xr:uid="{00000000-0005-0000-0000-000000000000}"/>
    <cellStyle name="Čárka" xfId="24" builtinId="3"/>
    <cellStyle name="Čárka 2" xfId="26" xr:uid="{FEFA6E45-C395-44B7-8021-237109E3E9E1}"/>
    <cellStyle name="Čárka 3" xfId="28" xr:uid="{F5261C17-92E0-4D06-94E8-25975AF11054}"/>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2" xr:uid="{00000000-0005-0000-0000-000006000000}"/>
    <cellStyle name="Normal 2" xfId="2" xr:uid="{00000000-0005-0000-0000-000007000000}"/>
    <cellStyle name="Normal 2 2" xfId="10" xr:uid="{00000000-0005-0000-0000-000008000000}"/>
    <cellStyle name="Normal 2 2 2" xfId="9" xr:uid="{00000000-0005-0000-0000-000009000000}"/>
    <cellStyle name="Normal 2 5 2 2" xfId="22" xr:uid="{9F95E644-74A8-423A-B813-9D553B51172A}"/>
    <cellStyle name="Normal 2_~0149226 2" xfId="23" xr:uid="{60B32BC4-64DD-4EC3-BB55-C5C4372E0A57}"/>
    <cellStyle name="Normal 4" xfId="13" xr:uid="{00000000-0005-0000-0000-00000B000000}"/>
    <cellStyle name="Normal 9" xfId="21" xr:uid="{322CD995-DB4D-448D-9997-AF9B09A3B223}"/>
    <cellStyle name="Normal_20 OPR" xfId="14" xr:uid="{00000000-0005-0000-0000-00000C000000}"/>
    <cellStyle name="Normální" xfId="0" builtinId="0"/>
    <cellStyle name="Normální 2" xfId="11" xr:uid="{00000000-0005-0000-0000-00000E000000}"/>
    <cellStyle name="Normální 2 2" xfId="20" xr:uid="{42E686C5-5E75-4955-950C-42AFF18F39AA}"/>
    <cellStyle name="Normální 3" xfId="18" xr:uid="{00000000-0005-0000-0000-00000F000000}"/>
    <cellStyle name="Normální 3 2" xfId="29" xr:uid="{30868BB4-475F-4E1D-8EDD-78097201CE2A}"/>
    <cellStyle name="Normální 4" xfId="19" xr:uid="{2B0A2DED-96A8-435A-BDB5-1479DE68A8B0}"/>
    <cellStyle name="Normální 5" xfId="27" xr:uid="{0663B5D3-33AE-443A-AD7D-F01CD2580971}"/>
    <cellStyle name="Normální 7" xfId="25" xr:uid="{D9E46DE2-B154-4E84-A448-BDE108C069FF}"/>
    <cellStyle name="optionalExposure" xfId="5" xr:uid="{00000000-0005-0000-0000-000010000000}"/>
    <cellStyle name="Procenta" xfId="17" builtinId="5"/>
    <cellStyle name="Procenta 2" xfId="15" xr:uid="{00000000-0005-0000-0000-000012000000}"/>
    <cellStyle name="Standard 3" xfId="16"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5.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externalLink" Target="externalLinks/externalLink1.xml"/><Relationship Id="rId118"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2.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03E2FFF5-02B9-4222-98E3-8EFA7DBC909D}"/>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85222\AppData\Local\Microsoft\Windows\INetCache\Content.Outlook\3MPSPP84\2%20Info%20o%20CSOB_31%2012%202021%20EU%20-%20final%20-%20vzorce%20-%20hodnoty%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ind_ifrs_V3_matri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CM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CSOB_3112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HB_3112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2112_P&#345;&#237;loha%20n&#225;vrhu%20&#218;S%20uve&#345;ej&#328;ov&#225;n&#237;%20informac&#237;%20%20COVID%2019_data_hodno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93">
          <cell r="D93">
            <v>412627619.3986302</v>
          </cell>
        </row>
        <row r="100">
          <cell r="D100">
            <v>4.7729582242762572E-3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8">
          <cell r="I18">
            <v>225070595154</v>
          </cell>
        </row>
        <row r="36">
          <cell r="I36">
            <v>16358487330</v>
          </cell>
        </row>
        <row r="54">
          <cell r="I54">
            <v>0</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atorium Pololetní 1"/>
      <sheetName val="Moratorium Pololetní 2"/>
    </sheetNames>
    <sheetDataSet>
      <sheetData sheetId="0">
        <row r="19">
          <cell r="E19">
            <v>6834</v>
          </cell>
          <cell r="F19">
            <v>8301655029.5799999</v>
          </cell>
          <cell r="G19">
            <v>7976276538.8299999</v>
          </cell>
          <cell r="H19">
            <v>32765744.890000001</v>
          </cell>
          <cell r="I19">
            <v>1357901901.8900001</v>
          </cell>
          <cell r="J19">
            <v>325378490.75</v>
          </cell>
          <cell r="K19">
            <v>145327100.22</v>
          </cell>
          <cell r="L19">
            <v>223697373.36000001</v>
          </cell>
          <cell r="M19">
            <v>153872007.59</v>
          </cell>
          <cell r="N19">
            <v>63595916.359999999</v>
          </cell>
          <cell r="O19">
            <v>447794.71</v>
          </cell>
          <cell r="P19">
            <v>57641366.82</v>
          </cell>
          <cell r="Q19">
            <v>90276091.230000004</v>
          </cell>
          <cell r="R19">
            <v>30007285.719999999</v>
          </cell>
          <cell r="S19">
            <v>36590832.859999999</v>
          </cell>
          <cell r="T19">
            <v>103870664.84999999</v>
          </cell>
        </row>
        <row r="20">
          <cell r="E20">
            <v>6834</v>
          </cell>
          <cell r="F20">
            <v>8301655029.5799999</v>
          </cell>
          <cell r="G20">
            <v>7976276538.8299999</v>
          </cell>
          <cell r="H20">
            <v>32765744.890000001</v>
          </cell>
          <cell r="I20">
            <v>1357901901.8900001</v>
          </cell>
          <cell r="J20">
            <v>325378490.75</v>
          </cell>
          <cell r="K20">
            <v>145327100.22</v>
          </cell>
          <cell r="L20">
            <v>223697373.36000001</v>
          </cell>
          <cell r="M20">
            <v>153872007.59</v>
          </cell>
          <cell r="N20">
            <v>63595916.359999999</v>
          </cell>
          <cell r="O20">
            <v>447794.71</v>
          </cell>
          <cell r="P20">
            <v>57641366.82</v>
          </cell>
          <cell r="Q20">
            <v>90276091.230000004</v>
          </cell>
          <cell r="R20">
            <v>30007285.719999999</v>
          </cell>
          <cell r="S20">
            <v>36590832.859999999</v>
          </cell>
          <cell r="T20">
            <v>103870664.84999999</v>
          </cell>
        </row>
        <row r="21">
          <cell r="E21">
            <v>3877</v>
          </cell>
          <cell r="F21">
            <v>6986245789.1300001</v>
          </cell>
          <cell r="G21">
            <v>6746029625.0699997</v>
          </cell>
          <cell r="H21">
            <v>27990009.989999998</v>
          </cell>
          <cell r="I21">
            <v>1178546092.3900001</v>
          </cell>
          <cell r="J21">
            <v>240216164.06</v>
          </cell>
          <cell r="K21">
            <v>118727642.34</v>
          </cell>
          <cell r="L21">
            <v>192056959.40000001</v>
          </cell>
          <cell r="M21">
            <v>107179644.26000001</v>
          </cell>
          <cell r="N21">
            <v>55256056.770000003</v>
          </cell>
          <cell r="O21">
            <v>375401.84</v>
          </cell>
          <cell r="P21">
            <v>50372219.829999998</v>
          </cell>
          <cell r="Q21">
            <v>51923587.490000002</v>
          </cell>
          <cell r="R21">
            <v>21422409.600000001</v>
          </cell>
          <cell r="S21">
            <v>30905625.359999999</v>
          </cell>
          <cell r="T21">
            <v>78883270.510000005</v>
          </cell>
        </row>
      </sheetData>
      <sheetData sheetId="1">
        <row r="18">
          <cell r="D18">
            <v>7287</v>
          </cell>
          <cell r="E18">
            <v>8794373926.5300007</v>
          </cell>
        </row>
        <row r="19">
          <cell r="D19">
            <v>6834</v>
          </cell>
          <cell r="E19">
            <v>8301655029.5799999</v>
          </cell>
          <cell r="F19">
            <v>8301655029.5799999</v>
          </cell>
          <cell r="H19">
            <v>0</v>
          </cell>
          <cell r="I19">
            <v>0</v>
          </cell>
          <cell r="J19">
            <v>0</v>
          </cell>
          <cell r="K19">
            <v>0</v>
          </cell>
          <cell r="L19">
            <v>0</v>
          </cell>
        </row>
        <row r="20">
          <cell r="E20">
            <v>8301655029.5799999</v>
          </cell>
          <cell r="F20">
            <v>8301655029.5799999</v>
          </cell>
          <cell r="H20">
            <v>0</v>
          </cell>
          <cell r="I20">
            <v>0</v>
          </cell>
          <cell r="J20">
            <v>0</v>
          </cell>
          <cell r="K20">
            <v>0</v>
          </cell>
          <cell r="L20">
            <v>0</v>
          </cell>
        </row>
        <row r="21">
          <cell r="E21">
            <v>6986245789.1300001</v>
          </cell>
          <cell r="F21">
            <v>6986245789.1300001</v>
          </cell>
          <cell r="H21">
            <v>0</v>
          </cell>
          <cell r="I21">
            <v>0</v>
          </cell>
          <cell r="J21">
            <v>0</v>
          </cell>
          <cell r="K21">
            <v>0</v>
          </cell>
          <cell r="L2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MOR"/>
      <sheetName val="EBA GL 2020_07-2 MOR"/>
      <sheetName val="EBA GL 2020_07-3 MOR"/>
    </sheetNames>
    <sheetDataSet>
      <sheetData sheetId="0">
        <row r="20">
          <cell r="E20">
            <v>12600</v>
          </cell>
          <cell r="F20">
            <v>17888.800000000061</v>
          </cell>
          <cell r="G20">
            <v>16510.520000000008</v>
          </cell>
          <cell r="H20">
            <v>338.89999999999975</v>
          </cell>
          <cell r="I20">
            <v>4492.99</v>
          </cell>
          <cell r="J20">
            <v>1378.2799999999972</v>
          </cell>
          <cell r="K20">
            <v>1033.8099999999988</v>
          </cell>
          <cell r="L20">
            <v>1207.6099999999983</v>
          </cell>
          <cell r="M20">
            <v>-718.66999999999916</v>
          </cell>
          <cell r="N20">
            <v>-308.77999999999986</v>
          </cell>
          <cell r="O20">
            <v>-26.730000000000004</v>
          </cell>
          <cell r="P20">
            <v>-274.42000000000007</v>
          </cell>
          <cell r="Q20">
            <v>-409.89000000000021</v>
          </cell>
          <cell r="R20">
            <v>-228.56000000000014</v>
          </cell>
          <cell r="S20">
            <v>-298.66000000000025</v>
          </cell>
          <cell r="T20">
            <v>147.26000000000002</v>
          </cell>
        </row>
        <row r="21">
          <cell r="E21">
            <v>11622</v>
          </cell>
          <cell r="F21">
            <v>2872.9900000000148</v>
          </cell>
          <cell r="G21">
            <v>2390.36</v>
          </cell>
          <cell r="H21">
            <v>336.16999999999973</v>
          </cell>
          <cell r="I21">
            <v>618.58999999999992</v>
          </cell>
          <cell r="J21">
            <v>482.62999999999857</v>
          </cell>
          <cell r="K21">
            <v>348.16999999999933</v>
          </cell>
          <cell r="L21">
            <v>336.6599999999994</v>
          </cell>
          <cell r="M21">
            <v>-365.63</v>
          </cell>
          <cell r="N21">
            <v>-96.98</v>
          </cell>
          <cell r="O21">
            <v>-26.68</v>
          </cell>
          <cell r="P21">
            <v>-88.740000000000023</v>
          </cell>
          <cell r="Q21">
            <v>-268.6500000000002</v>
          </cell>
          <cell r="R21">
            <v>-192.90000000000012</v>
          </cell>
          <cell r="S21">
            <v>-171.24000000000004</v>
          </cell>
          <cell r="T21">
            <v>102.60000000000009</v>
          </cell>
        </row>
        <row r="22">
          <cell r="E22">
            <v>15</v>
          </cell>
          <cell r="F22">
            <v>41.939999999999991</v>
          </cell>
          <cell r="G22">
            <v>40.699999999999996</v>
          </cell>
          <cell r="H22">
            <v>0</v>
          </cell>
          <cell r="I22">
            <v>2.9699999999999998</v>
          </cell>
          <cell r="J22">
            <v>1.24</v>
          </cell>
          <cell r="K22">
            <v>1.24</v>
          </cell>
          <cell r="L22">
            <v>1.24</v>
          </cell>
          <cell r="M22">
            <v>-0.2</v>
          </cell>
          <cell r="N22">
            <v>-0.19</v>
          </cell>
          <cell r="O22">
            <v>0</v>
          </cell>
          <cell r="P22">
            <v>-0.1</v>
          </cell>
          <cell r="Q22">
            <v>-0.01</v>
          </cell>
          <cell r="R22">
            <v>-0.01</v>
          </cell>
          <cell r="S22">
            <v>-0.01</v>
          </cell>
          <cell r="T22">
            <v>0</v>
          </cell>
        </row>
        <row r="23">
          <cell r="E23">
            <v>970</v>
          </cell>
          <cell r="F23">
            <v>14661.78</v>
          </cell>
          <cell r="G23">
            <v>13766.129999999997</v>
          </cell>
          <cell r="H23">
            <v>2.7300000000000004</v>
          </cell>
          <cell r="I23">
            <v>3874.3999999999987</v>
          </cell>
          <cell r="J23">
            <v>895.65</v>
          </cell>
          <cell r="K23">
            <v>685.6400000000001</v>
          </cell>
          <cell r="L23">
            <v>870.94999999999993</v>
          </cell>
          <cell r="M23">
            <v>-351.90999999999985</v>
          </cell>
          <cell r="N23">
            <v>-210.67000000000016</v>
          </cell>
          <cell r="O23">
            <v>-0.05</v>
          </cell>
          <cell r="P23">
            <v>-185.68000000000006</v>
          </cell>
          <cell r="Q23">
            <v>-141.24</v>
          </cell>
          <cell r="R23">
            <v>-35.659999999999997</v>
          </cell>
          <cell r="S23">
            <v>-127.42</v>
          </cell>
          <cell r="T23">
            <v>44.659999999999989</v>
          </cell>
        </row>
        <row r="24">
          <cell r="E24">
            <v>499</v>
          </cell>
          <cell r="F24">
            <v>5209.0499999999993</v>
          </cell>
          <cell r="G24">
            <v>4886.0299999999988</v>
          </cell>
          <cell r="H24">
            <v>2.7300000000000004</v>
          </cell>
          <cell r="I24">
            <v>1466.35</v>
          </cell>
          <cell r="J24">
            <v>323.0200000000001</v>
          </cell>
          <cell r="K24">
            <v>204.65000000000006</v>
          </cell>
          <cell r="L24">
            <v>302.34000000000009</v>
          </cell>
          <cell r="M24">
            <v>-130.37999999999997</v>
          </cell>
          <cell r="N24">
            <v>-56.580000000000005</v>
          </cell>
          <cell r="O24">
            <v>-0.05</v>
          </cell>
          <cell r="P24">
            <v>-47.29</v>
          </cell>
          <cell r="Q24">
            <v>-73.8</v>
          </cell>
          <cell r="R24">
            <v>-24.409999999999997</v>
          </cell>
          <cell r="S24">
            <v>-63.68</v>
          </cell>
          <cell r="T24">
            <v>12.37</v>
          </cell>
        </row>
        <row r="25">
          <cell r="E25">
            <v>657</v>
          </cell>
          <cell r="F25">
            <v>13152.070000000002</v>
          </cell>
          <cell r="G25">
            <v>12357.480000000001</v>
          </cell>
          <cell r="H25">
            <v>2.7300000000000004</v>
          </cell>
          <cell r="I25">
            <v>3310.9199999999983</v>
          </cell>
          <cell r="J25">
            <v>794.59</v>
          </cell>
          <cell r="K25">
            <v>668.72</v>
          </cell>
          <cell r="L25">
            <v>794.59</v>
          </cell>
          <cell r="M25">
            <v>-265.00000000000011</v>
          </cell>
          <cell r="N25">
            <v>-178.13000000000005</v>
          </cell>
          <cell r="O25">
            <v>-0.05</v>
          </cell>
          <cell r="P25">
            <v>-156.99</v>
          </cell>
          <cell r="Q25">
            <v>-86.87</v>
          </cell>
          <cell r="R25">
            <v>-32.289999999999992</v>
          </cell>
          <cell r="S25">
            <v>-86.87</v>
          </cell>
          <cell r="T25">
            <v>10.77</v>
          </cell>
        </row>
      </sheetData>
      <sheetData sheetId="1">
        <row r="20">
          <cell r="D20">
            <v>12600</v>
          </cell>
          <cell r="E20">
            <v>17888.800000000061</v>
          </cell>
        </row>
        <row r="21">
          <cell r="D21">
            <v>12600</v>
          </cell>
          <cell r="E21">
            <v>17888.800000000061</v>
          </cell>
          <cell r="F21">
            <v>17888.800000000061</v>
          </cell>
          <cell r="H21">
            <v>0</v>
          </cell>
          <cell r="I21">
            <v>0</v>
          </cell>
        </row>
        <row r="22">
          <cell r="E22">
            <v>2872.9900000000148</v>
          </cell>
          <cell r="F22">
            <v>2872.9900000000148</v>
          </cell>
          <cell r="H22">
            <v>0</v>
          </cell>
          <cell r="I22">
            <v>0</v>
          </cell>
        </row>
        <row r="23">
          <cell r="E23">
            <v>41.939999999999991</v>
          </cell>
          <cell r="F23">
            <v>41.939999999999991</v>
          </cell>
          <cell r="H23">
            <v>0</v>
          </cell>
          <cell r="I23">
            <v>0</v>
          </cell>
        </row>
        <row r="24">
          <cell r="E24">
            <v>14661.78</v>
          </cell>
          <cell r="F24">
            <v>14661.78</v>
          </cell>
          <cell r="H24">
            <v>0</v>
          </cell>
          <cell r="I24">
            <v>0</v>
          </cell>
        </row>
        <row r="25">
          <cell r="E25">
            <v>5209.0499999999993</v>
          </cell>
          <cell r="F25">
            <v>5209.0499999999993</v>
          </cell>
          <cell r="H25">
            <v>0</v>
          </cell>
          <cell r="I25">
            <v>0</v>
          </cell>
        </row>
      </sheetData>
      <sheetData sheetId="2">
        <row r="17">
          <cell r="D17">
            <v>10704.906660550001</v>
          </cell>
          <cell r="E17">
            <v>267.01448959999999</v>
          </cell>
          <cell r="F17">
            <v>7289.0931499399994</v>
          </cell>
          <cell r="G17">
            <v>164.35000000000002</v>
          </cell>
        </row>
        <row r="18">
          <cell r="D18">
            <v>186.3397054000001</v>
          </cell>
          <cell r="G18">
            <v>0.3</v>
          </cell>
        </row>
        <row r="19">
          <cell r="D19">
            <v>0</v>
          </cell>
          <cell r="G19">
            <v>0</v>
          </cell>
        </row>
        <row r="20">
          <cell r="D20">
            <v>10494.800041809989</v>
          </cell>
          <cell r="E20">
            <v>266.56266586000004</v>
          </cell>
          <cell r="F20">
            <v>7146.0291547107136</v>
          </cell>
          <cell r="G20">
            <v>164.05</v>
          </cell>
        </row>
        <row r="21">
          <cell r="D21">
            <v>1856.9876615699991</v>
          </cell>
          <cell r="G21">
            <v>14.15</v>
          </cell>
        </row>
        <row r="22">
          <cell r="D22">
            <v>626.22716968999987</v>
          </cell>
          <cell r="G22">
            <v>36.31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MOR"/>
      <sheetName val="EBA GL 2020_07-2 MOR"/>
    </sheetNames>
    <sheetDataSet>
      <sheetData sheetId="0">
        <row r="19">
          <cell r="E19">
            <v>10870</v>
          </cell>
          <cell r="F19">
            <v>18482.589999999986</v>
          </cell>
          <cell r="G19">
            <v>18049.66</v>
          </cell>
          <cell r="H19">
            <v>606.49</v>
          </cell>
          <cell r="I19">
            <v>2859.3299999999986</v>
          </cell>
          <cell r="J19">
            <v>432.93000000000006</v>
          </cell>
          <cell r="K19">
            <v>336.17</v>
          </cell>
          <cell r="L19">
            <v>407.83000000000004</v>
          </cell>
          <cell r="M19">
            <v>-110.04999999999998</v>
          </cell>
          <cell r="N19">
            <v>-66.05</v>
          </cell>
          <cell r="O19">
            <v>-3.5100000000000002</v>
          </cell>
          <cell r="P19">
            <v>-19.259999999999998</v>
          </cell>
          <cell r="Q19">
            <v>-43.999999999999993</v>
          </cell>
          <cell r="R19">
            <v>-31.369999999999997</v>
          </cell>
          <cell r="S19">
            <v>-40.96</v>
          </cell>
          <cell r="T19">
            <v>85.199999999999989</v>
          </cell>
        </row>
        <row r="20">
          <cell r="E20">
            <v>10867</v>
          </cell>
          <cell r="F20">
            <v>18482.589999999986</v>
          </cell>
          <cell r="G20">
            <v>18049.66</v>
          </cell>
          <cell r="H20">
            <v>606.49</v>
          </cell>
          <cell r="I20">
            <v>2859.3299999999986</v>
          </cell>
          <cell r="J20">
            <v>432.93000000000006</v>
          </cell>
          <cell r="K20">
            <v>336.17</v>
          </cell>
          <cell r="L20">
            <v>407.83000000000004</v>
          </cell>
          <cell r="M20">
            <v>-110.05000000000003</v>
          </cell>
          <cell r="N20">
            <v>-66.049999999999983</v>
          </cell>
          <cell r="O20">
            <v>-3.5100000000000002</v>
          </cell>
          <cell r="P20">
            <v>-19.259999999999998</v>
          </cell>
          <cell r="Q20">
            <v>-43.999999999999993</v>
          </cell>
          <cell r="R20">
            <v>-31.369999999999997</v>
          </cell>
          <cell r="S20">
            <v>-40.96</v>
          </cell>
          <cell r="T20">
            <v>85.199999999999989</v>
          </cell>
        </row>
        <row r="21">
          <cell r="E21">
            <v>8665</v>
          </cell>
          <cell r="F21">
            <v>18267.869999999988</v>
          </cell>
          <cell r="G21">
            <v>17844.73</v>
          </cell>
          <cell r="H21">
            <v>595.23</v>
          </cell>
          <cell r="I21">
            <v>2832.8399999999988</v>
          </cell>
          <cell r="J21">
            <v>423.14</v>
          </cell>
          <cell r="K21">
            <v>332.56</v>
          </cell>
          <cell r="L21">
            <v>399.59999999999997</v>
          </cell>
          <cell r="M21">
            <v>-102.76000000000002</v>
          </cell>
          <cell r="N21">
            <v>-64.909999999999982</v>
          </cell>
          <cell r="O21">
            <v>-3.43</v>
          </cell>
          <cell r="P21">
            <v>-18.939999999999998</v>
          </cell>
          <cell r="Q21">
            <v>-37.85</v>
          </cell>
          <cell r="R21">
            <v>-30.869999999999997</v>
          </cell>
          <cell r="S21">
            <v>-36.440000000000005</v>
          </cell>
          <cell r="T21">
            <v>85.199999999999989</v>
          </cell>
        </row>
        <row r="22">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row>
        <row r="23">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row>
        <row r="24">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sheetData>
      <sheetData sheetId="1">
        <row r="20">
          <cell r="D20">
            <v>10870</v>
          </cell>
          <cell r="E20">
            <v>18482.589999999986</v>
          </cell>
        </row>
        <row r="21">
          <cell r="D21">
            <v>10870</v>
          </cell>
          <cell r="E21">
            <v>18482.589999999986</v>
          </cell>
          <cell r="F21">
            <v>18482.589999999986</v>
          </cell>
          <cell r="H21">
            <v>0</v>
          </cell>
          <cell r="I21">
            <v>0</v>
          </cell>
          <cell r="J21">
            <v>0</v>
          </cell>
          <cell r="K21">
            <v>0</v>
          </cell>
          <cell r="L21">
            <v>0</v>
          </cell>
        </row>
        <row r="22">
          <cell r="E22">
            <v>18482.589999999986</v>
          </cell>
          <cell r="F22">
            <v>18482.589999999986</v>
          </cell>
          <cell r="H22">
            <v>0</v>
          </cell>
          <cell r="I22">
            <v>0</v>
          </cell>
          <cell r="J22">
            <v>0</v>
          </cell>
          <cell r="K22">
            <v>0</v>
          </cell>
          <cell r="L22">
            <v>0</v>
          </cell>
        </row>
        <row r="23">
          <cell r="E23">
            <v>18267.869999999988</v>
          </cell>
          <cell r="F23">
            <v>18267.869999999988</v>
          </cell>
          <cell r="H23">
            <v>0</v>
          </cell>
          <cell r="I23">
            <v>0</v>
          </cell>
          <cell r="J23">
            <v>0</v>
          </cell>
          <cell r="K23">
            <v>0</v>
          </cell>
          <cell r="L23">
            <v>0</v>
          </cell>
        </row>
        <row r="24">
          <cell r="E24">
            <v>0</v>
          </cell>
          <cell r="F24">
            <v>0</v>
          </cell>
          <cell r="H24">
            <v>0</v>
          </cell>
          <cell r="I24">
            <v>0</v>
          </cell>
          <cell r="J24">
            <v>0</v>
          </cell>
          <cell r="K24">
            <v>0</v>
          </cell>
          <cell r="L24">
            <v>0</v>
          </cell>
        </row>
        <row r="25">
          <cell r="E25">
            <v>0</v>
          </cell>
          <cell r="F25">
            <v>0</v>
          </cell>
          <cell r="H25">
            <v>0</v>
          </cell>
          <cell r="I25">
            <v>0</v>
          </cell>
          <cell r="J25">
            <v>0</v>
          </cell>
          <cell r="K25">
            <v>0</v>
          </cell>
          <cell r="L25">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sheetName val="EBA GL 2020_07-2"/>
      <sheetName val="EBA GL 2020_07-3"/>
    </sheetNames>
    <sheetDataSet>
      <sheetData sheetId="0">
        <row r="19">
          <cell r="E19">
            <v>2143</v>
          </cell>
          <cell r="F19">
            <v>2774950610.1299944</v>
          </cell>
          <cell r="G19">
            <v>2491395720.6999984</v>
          </cell>
          <cell r="H19">
            <v>2491395720.6999984</v>
          </cell>
          <cell r="I19">
            <v>0</v>
          </cell>
          <cell r="J19">
            <v>283554889.43000013</v>
          </cell>
          <cell r="K19">
            <v>283554889.43000013</v>
          </cell>
          <cell r="L19">
            <v>0</v>
          </cell>
          <cell r="M19">
            <v>191772683.52000019</v>
          </cell>
          <cell r="N19">
            <v>30342130.44999991</v>
          </cell>
          <cell r="O19">
            <v>30342130.44999991</v>
          </cell>
          <cell r="P19">
            <v>0</v>
          </cell>
          <cell r="Q19">
            <v>161430553.07000014</v>
          </cell>
          <cell r="R19">
            <v>161430553.07000014</v>
          </cell>
          <cell r="S19">
            <v>0</v>
          </cell>
          <cell r="T19">
            <v>40523300.550000004</v>
          </cell>
        </row>
        <row r="20">
          <cell r="E20">
            <v>142</v>
          </cell>
          <cell r="F20">
            <v>18143859.460000001</v>
          </cell>
          <cell r="G20">
            <v>18143859.460000001</v>
          </cell>
          <cell r="H20">
            <v>18143859.460000001</v>
          </cell>
          <cell r="I20">
            <v>0</v>
          </cell>
          <cell r="J20">
            <v>0</v>
          </cell>
          <cell r="K20">
            <v>0</v>
          </cell>
          <cell r="L20">
            <v>0</v>
          </cell>
          <cell r="M20">
            <v>64568.339999999982</v>
          </cell>
          <cell r="N20">
            <v>64568.339999999982</v>
          </cell>
          <cell r="O20">
            <v>64568.339999999982</v>
          </cell>
          <cell r="P20">
            <v>0</v>
          </cell>
          <cell r="Q20">
            <v>0</v>
          </cell>
          <cell r="R20">
            <v>0</v>
          </cell>
          <cell r="S20">
            <v>0</v>
          </cell>
          <cell r="T20">
            <v>0</v>
          </cell>
        </row>
        <row r="21">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E22">
            <v>2001</v>
          </cell>
          <cell r="F22">
            <v>2756806750.6699939</v>
          </cell>
          <cell r="G22">
            <v>2473251861.2399988</v>
          </cell>
          <cell r="H22">
            <v>2473251861.2399988</v>
          </cell>
          <cell r="I22">
            <v>0</v>
          </cell>
          <cell r="J22">
            <v>283554889.43000013</v>
          </cell>
          <cell r="K22">
            <v>283554889.43000013</v>
          </cell>
          <cell r="L22">
            <v>0</v>
          </cell>
          <cell r="M22">
            <v>191708115.18000019</v>
          </cell>
          <cell r="N22">
            <v>30277562.109999906</v>
          </cell>
          <cell r="O22">
            <v>30277562.109999906</v>
          </cell>
          <cell r="P22">
            <v>0</v>
          </cell>
          <cell r="Q22">
            <v>161430553.07000014</v>
          </cell>
          <cell r="R22">
            <v>161430553.07000014</v>
          </cell>
          <cell r="S22">
            <v>0</v>
          </cell>
          <cell r="T22">
            <v>40523300.550000004</v>
          </cell>
        </row>
        <row r="23">
          <cell r="E23">
            <v>1931</v>
          </cell>
          <cell r="F23">
            <v>2218669841.1700063</v>
          </cell>
          <cell r="G23">
            <v>1977157249.6200063</v>
          </cell>
          <cell r="H23">
            <v>1977157249.6200063</v>
          </cell>
          <cell r="J23">
            <v>241512591.55000022</v>
          </cell>
          <cell r="K23">
            <v>241512591.55000022</v>
          </cell>
          <cell r="L23">
            <v>0</v>
          </cell>
          <cell r="M23">
            <v>152774594.90999988</v>
          </cell>
          <cell r="N23">
            <v>19384872.800000016</v>
          </cell>
          <cell r="O23">
            <v>19384872.800000016</v>
          </cell>
          <cell r="P23">
            <v>0</v>
          </cell>
          <cell r="Q23">
            <v>133389722.11000003</v>
          </cell>
          <cell r="R23">
            <v>133389722.11000003</v>
          </cell>
          <cell r="S23">
            <v>0</v>
          </cell>
          <cell r="T23">
            <v>17071857.250000004</v>
          </cell>
        </row>
        <row r="24">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sheetData>
      <sheetData sheetId="1">
        <row r="18">
          <cell r="D18">
            <v>2143</v>
          </cell>
          <cell r="E18">
            <v>2774950610.1299944</v>
          </cell>
        </row>
        <row r="19">
          <cell r="D19">
            <v>2143</v>
          </cell>
          <cell r="E19">
            <v>2774950610.1299944</v>
          </cell>
          <cell r="F19">
            <v>2774950610.1299944</v>
          </cell>
          <cell r="H19">
            <v>0</v>
          </cell>
          <cell r="I19">
            <v>0</v>
          </cell>
          <cell r="J19">
            <v>0</v>
          </cell>
          <cell r="K19">
            <v>0</v>
          </cell>
          <cell r="L19">
            <v>0</v>
          </cell>
        </row>
        <row r="20">
          <cell r="E20">
            <v>18143859.460000001</v>
          </cell>
          <cell r="F20">
            <v>18143859.460000001</v>
          </cell>
          <cell r="H20">
            <v>0</v>
          </cell>
          <cell r="I20">
            <v>0</v>
          </cell>
          <cell r="J20">
            <v>0</v>
          </cell>
          <cell r="K20">
            <v>0</v>
          </cell>
          <cell r="L20">
            <v>0</v>
          </cell>
        </row>
        <row r="22">
          <cell r="E22">
            <v>2756806750.6699939</v>
          </cell>
          <cell r="F22">
            <v>2756806750.6699939</v>
          </cell>
          <cell r="H22">
            <v>0</v>
          </cell>
          <cell r="I22">
            <v>0</v>
          </cell>
          <cell r="J22">
            <v>0</v>
          </cell>
          <cell r="K22">
            <v>0</v>
          </cell>
          <cell r="L22">
            <v>0</v>
          </cell>
        </row>
        <row r="23">
          <cell r="E23">
            <v>2218669841.1700063</v>
          </cell>
          <cell r="F23">
            <v>2218669841.1700063</v>
          </cell>
          <cell r="H23">
            <v>0</v>
          </cell>
          <cell r="I23">
            <v>0</v>
          </cell>
          <cell r="J23">
            <v>0</v>
          </cell>
          <cell r="K23">
            <v>0</v>
          </cell>
          <cell r="L23">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printerSettings" Target="../printerSettings/printerSettings112.bin"/><Relationship Id="rId1" Type="http://schemas.openxmlformats.org/officeDocument/2006/relationships/hyperlink" Target="https://www.eba.europa.eu/eba-updates-reporting-framework-30-and-technical-standards-pillar-3-disclosur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U278"/>
  <sheetViews>
    <sheetView view="pageBreakPreview" zoomScale="90" zoomScaleNormal="85" zoomScaleSheetLayoutView="90" workbookViewId="0">
      <pane xSplit="2" ySplit="6" topLeftCell="C7" activePane="bottomRight" state="frozen"/>
      <selection pane="topRight" activeCell="C1" sqref="C1"/>
      <selection pane="bottomLeft" activeCell="A6" sqref="A6"/>
      <selection pane="bottomRight" activeCell="C12" sqref="C12"/>
    </sheetView>
  </sheetViews>
  <sheetFormatPr defaultColWidth="9.109375" defaultRowHeight="13.2"/>
  <cols>
    <col min="1" max="1" width="4.5546875" style="309" customWidth="1"/>
    <col min="2" max="2" width="30.44140625" style="864" customWidth="1"/>
    <col min="3" max="3" width="76.44140625" style="309" customWidth="1"/>
    <col min="4" max="4" width="9.88671875" style="309" hidden="1" customWidth="1"/>
    <col min="5" max="5" width="11" style="309" hidden="1" customWidth="1"/>
    <col min="6" max="6" width="17" style="309" bestFit="1" customWidth="1"/>
    <col min="7" max="7" width="17" style="309" customWidth="1"/>
    <col min="8" max="8" width="18.5546875" style="309" hidden="1" customWidth="1"/>
    <col min="9" max="9" width="16.44140625" style="309" hidden="1" customWidth="1"/>
    <col min="10" max="11" width="14.88671875" style="309" hidden="1" customWidth="1"/>
    <col min="12" max="12" width="11.88671875" style="309" hidden="1" customWidth="1"/>
    <col min="13" max="13" width="8.5546875" style="309" hidden="1" customWidth="1"/>
    <col min="14" max="14" width="15" style="309" hidden="1" customWidth="1"/>
    <col min="15" max="15" width="11.5546875" style="309" hidden="1" customWidth="1"/>
    <col min="16" max="16" width="10.44140625" style="309" hidden="1" customWidth="1"/>
    <col min="17" max="17" width="17.5546875" style="309" hidden="1" customWidth="1"/>
    <col min="18" max="18" width="26.5546875" style="309" customWidth="1"/>
    <col min="19" max="19" width="15.5546875" style="309" customWidth="1"/>
    <col min="20" max="16384" width="9.109375" style="309"/>
  </cols>
  <sheetData>
    <row r="1" spans="2:21" s="304" customFormat="1" ht="16.2" thickBot="1">
      <c r="B1" s="1213"/>
      <c r="C1" s="1214"/>
      <c r="D1" s="303"/>
      <c r="E1" s="303"/>
      <c r="F1" s="303"/>
      <c r="G1" s="303"/>
      <c r="H1" s="303"/>
      <c r="I1" s="303"/>
      <c r="J1" s="303"/>
      <c r="K1" s="303"/>
      <c r="L1" s="303"/>
      <c r="M1" s="303"/>
      <c r="N1" s="303"/>
      <c r="O1" s="303"/>
      <c r="P1" s="303"/>
      <c r="Q1" s="303"/>
      <c r="R1" s="1201"/>
      <c r="S1" s="1201"/>
      <c r="T1" s="1201"/>
      <c r="U1" s="1201"/>
    </row>
    <row r="2" spans="2:21" ht="15" customHeight="1" thickBot="1">
      <c r="B2" s="1208" t="s">
        <v>1929</v>
      </c>
      <c r="C2" s="1209"/>
      <c r="D2" s="305"/>
      <c r="E2" s="305"/>
      <c r="F2" s="305"/>
      <c r="G2" s="305"/>
      <c r="H2" s="305"/>
      <c r="I2" s="306"/>
      <c r="J2" s="306"/>
      <c r="K2" s="306"/>
      <c r="L2" s="306"/>
      <c r="M2" s="306"/>
      <c r="N2" s="306"/>
      <c r="O2" s="306"/>
      <c r="P2" s="306"/>
      <c r="Q2" s="306"/>
      <c r="R2" s="307"/>
      <c r="S2" s="307"/>
      <c r="T2" s="308"/>
    </row>
    <row r="3" spans="2:21" ht="15" customHeight="1" thickBot="1">
      <c r="B3" s="858" t="s">
        <v>1930</v>
      </c>
      <c r="C3" s="1199" t="s">
        <v>2204</v>
      </c>
      <c r="D3" s="310"/>
      <c r="E3" s="310"/>
      <c r="F3" s="311"/>
      <c r="G3" s="312"/>
      <c r="H3" s="312"/>
      <c r="I3" s="313"/>
      <c r="J3" s="314"/>
      <c r="K3" s="314"/>
      <c r="L3" s="314"/>
      <c r="M3" s="314"/>
      <c r="N3" s="314"/>
      <c r="O3" s="314"/>
      <c r="P3" s="314"/>
      <c r="Q3" s="314"/>
      <c r="R3" s="307"/>
      <c r="S3" s="307"/>
      <c r="T3" s="308"/>
    </row>
    <row r="4" spans="2:21" ht="15" customHeight="1" thickBot="1">
      <c r="B4" s="859" t="s">
        <v>1931</v>
      </c>
      <c r="C4" s="1200" t="s">
        <v>2205</v>
      </c>
      <c r="D4" s="315"/>
      <c r="E4" s="315"/>
      <c r="F4" s="316"/>
      <c r="G4" s="316"/>
      <c r="H4" s="316"/>
      <c r="I4" s="1210"/>
      <c r="J4" s="1211"/>
      <c r="K4" s="1211"/>
      <c r="L4" s="1211"/>
      <c r="M4" s="1211"/>
      <c r="N4" s="1211"/>
      <c r="O4" s="1211"/>
      <c r="P4" s="1211"/>
      <c r="Q4" s="1212"/>
      <c r="R4" s="307"/>
      <c r="S4" s="307"/>
      <c r="T4" s="308"/>
    </row>
    <row r="5" spans="2:21" ht="69.900000000000006" customHeight="1" thickBot="1">
      <c r="B5" s="860"/>
      <c r="C5" s="600" t="s">
        <v>1998</v>
      </c>
      <c r="D5" s="585"/>
      <c r="E5" s="585"/>
      <c r="F5" s="585"/>
      <c r="G5" s="585"/>
      <c r="H5" s="585"/>
      <c r="I5" s="585"/>
      <c r="J5" s="585"/>
      <c r="K5" s="585"/>
      <c r="L5" s="1206" t="s">
        <v>1938</v>
      </c>
      <c r="M5" s="1207"/>
      <c r="N5" s="1207"/>
      <c r="O5" s="1207"/>
      <c r="P5" s="1207"/>
      <c r="Q5" s="1207"/>
      <c r="R5" s="307"/>
      <c r="S5" s="307"/>
      <c r="T5" s="308"/>
    </row>
    <row r="6" spans="2:21" ht="77.099999999999994" customHeight="1" thickBot="1">
      <c r="B6" s="602" t="s">
        <v>959</v>
      </c>
      <c r="C6" s="601" t="s">
        <v>1927</v>
      </c>
      <c r="D6" s="602" t="s">
        <v>960</v>
      </c>
      <c r="E6" s="602" t="s">
        <v>1937</v>
      </c>
      <c r="F6" s="603" t="s">
        <v>1876</v>
      </c>
      <c r="G6" s="603" t="s">
        <v>2003</v>
      </c>
      <c r="H6" s="603" t="s">
        <v>961</v>
      </c>
      <c r="I6" s="603" t="s">
        <v>962</v>
      </c>
      <c r="J6" s="603" t="s">
        <v>1932</v>
      </c>
      <c r="K6" s="603" t="s">
        <v>1933</v>
      </c>
      <c r="L6" s="604" t="s">
        <v>963</v>
      </c>
      <c r="M6" s="604" t="s">
        <v>964</v>
      </c>
      <c r="N6" s="604" t="s">
        <v>1924</v>
      </c>
      <c r="O6" s="604" t="s">
        <v>1925</v>
      </c>
      <c r="P6" s="604" t="s">
        <v>965</v>
      </c>
      <c r="Q6" s="604" t="s">
        <v>966</v>
      </c>
      <c r="R6" s="307"/>
      <c r="S6" s="307"/>
      <c r="T6" s="308"/>
    </row>
    <row r="7" spans="2:21" ht="57" customHeight="1">
      <c r="B7" s="608"/>
      <c r="C7" s="608" t="s">
        <v>1991</v>
      </c>
      <c r="D7" s="609"/>
      <c r="E7" s="609"/>
      <c r="F7" s="610"/>
      <c r="G7" s="610"/>
      <c r="H7" s="610"/>
      <c r="I7" s="610"/>
      <c r="J7" s="610"/>
      <c r="K7" s="610"/>
      <c r="L7" s="611"/>
      <c r="M7" s="611"/>
      <c r="N7" s="611"/>
      <c r="O7" s="611"/>
      <c r="P7" s="611"/>
      <c r="Q7" s="611"/>
      <c r="R7" s="307"/>
      <c r="S7" s="307"/>
      <c r="T7" s="308"/>
    </row>
    <row r="8" spans="2:21" ht="14.4">
      <c r="B8" s="590" t="s">
        <v>967</v>
      </c>
      <c r="C8" s="590" t="s">
        <v>3</v>
      </c>
      <c r="D8" s="590" t="s">
        <v>968</v>
      </c>
      <c r="E8" s="590" t="s">
        <v>969</v>
      </c>
      <c r="F8" s="612" t="s">
        <v>2004</v>
      </c>
      <c r="G8" s="612" t="s">
        <v>2005</v>
      </c>
      <c r="H8" s="612" t="s">
        <v>970</v>
      </c>
      <c r="I8" s="612" t="s">
        <v>971</v>
      </c>
      <c r="J8" s="612" t="s">
        <v>1897</v>
      </c>
      <c r="K8" s="612" t="s">
        <v>1898</v>
      </c>
      <c r="L8" s="613">
        <v>4</v>
      </c>
      <c r="M8" s="613">
        <v>1</v>
      </c>
      <c r="N8" s="612">
        <v>1</v>
      </c>
      <c r="O8" s="612" t="s">
        <v>972</v>
      </c>
      <c r="P8" s="612">
        <v>1</v>
      </c>
      <c r="Q8" s="612">
        <v>1</v>
      </c>
      <c r="R8" s="307"/>
      <c r="S8" s="307"/>
      <c r="T8" s="308"/>
    </row>
    <row r="9" spans="2:21" ht="28.8">
      <c r="B9" s="590" t="s">
        <v>973</v>
      </c>
      <c r="C9" s="590" t="s">
        <v>0</v>
      </c>
      <c r="D9" s="590" t="s">
        <v>968</v>
      </c>
      <c r="E9" s="590" t="s">
        <v>969</v>
      </c>
      <c r="F9" s="605" t="s">
        <v>2004</v>
      </c>
      <c r="G9" s="605" t="s">
        <v>2006</v>
      </c>
      <c r="H9" s="612" t="s">
        <v>974</v>
      </c>
      <c r="I9" s="612" t="s">
        <v>975</v>
      </c>
      <c r="J9" s="612" t="s">
        <v>1897</v>
      </c>
      <c r="K9" s="612" t="s">
        <v>1898</v>
      </c>
      <c r="L9" s="613">
        <v>2</v>
      </c>
      <c r="M9" s="613">
        <v>2</v>
      </c>
      <c r="N9" s="612">
        <v>2</v>
      </c>
      <c r="O9" s="612">
        <v>1</v>
      </c>
      <c r="P9" s="612">
        <v>2</v>
      </c>
      <c r="Q9" s="612">
        <v>1</v>
      </c>
      <c r="R9" s="307"/>
      <c r="S9" s="307"/>
      <c r="T9" s="308"/>
    </row>
    <row r="10" spans="2:21" ht="14.4">
      <c r="B10" s="590" t="s">
        <v>976</v>
      </c>
      <c r="C10" s="590" t="s">
        <v>1</v>
      </c>
      <c r="D10" s="590" t="s">
        <v>968</v>
      </c>
      <c r="E10" s="590" t="s">
        <v>969</v>
      </c>
      <c r="F10" s="605" t="s">
        <v>2004</v>
      </c>
      <c r="G10" s="605" t="s">
        <v>2005</v>
      </c>
      <c r="H10" s="612" t="s">
        <v>977</v>
      </c>
      <c r="I10" s="612" t="s">
        <v>978</v>
      </c>
      <c r="J10" s="612" t="s">
        <v>1897</v>
      </c>
      <c r="K10" s="612" t="s">
        <v>1898</v>
      </c>
      <c r="L10" s="613">
        <v>1</v>
      </c>
      <c r="M10" s="613">
        <v>1</v>
      </c>
      <c r="N10" s="612" t="s">
        <v>972</v>
      </c>
      <c r="O10" s="612" t="s">
        <v>972</v>
      </c>
      <c r="P10" s="612">
        <v>1</v>
      </c>
      <c r="Q10" s="612" t="s">
        <v>972</v>
      </c>
      <c r="R10" s="307"/>
      <c r="S10" s="307"/>
      <c r="T10" s="308"/>
    </row>
    <row r="11" spans="2:21" ht="28.8">
      <c r="B11" s="590" t="s">
        <v>979</v>
      </c>
      <c r="C11" s="590" t="s">
        <v>2</v>
      </c>
      <c r="D11" s="590" t="s">
        <v>968</v>
      </c>
      <c r="E11" s="590" t="s">
        <v>969</v>
      </c>
      <c r="F11" s="605" t="s">
        <v>2004</v>
      </c>
      <c r="G11" s="605" t="s">
        <v>2005</v>
      </c>
      <c r="H11" s="612" t="s">
        <v>980</v>
      </c>
      <c r="I11" s="612" t="s">
        <v>978</v>
      </c>
      <c r="J11" s="612" t="s">
        <v>1897</v>
      </c>
      <c r="K11" s="612" t="s">
        <v>1898</v>
      </c>
      <c r="L11" s="613">
        <v>1</v>
      </c>
      <c r="M11" s="613">
        <v>1</v>
      </c>
      <c r="N11" s="612" t="s">
        <v>972</v>
      </c>
      <c r="O11" s="612" t="s">
        <v>972</v>
      </c>
      <c r="P11" s="612">
        <v>1</v>
      </c>
      <c r="Q11" s="612" t="s">
        <v>972</v>
      </c>
      <c r="R11" s="307"/>
      <c r="S11" s="307"/>
      <c r="T11" s="308"/>
    </row>
    <row r="12" spans="2:21" ht="34.5" customHeight="1">
      <c r="B12" s="590" t="s">
        <v>981</v>
      </c>
      <c r="C12" s="590" t="s">
        <v>119</v>
      </c>
      <c r="D12" s="590" t="s">
        <v>982</v>
      </c>
      <c r="E12" s="590" t="s">
        <v>972</v>
      </c>
      <c r="F12" s="612" t="s">
        <v>2004</v>
      </c>
      <c r="G12" s="612" t="s">
        <v>2005</v>
      </c>
      <c r="H12" s="605" t="s">
        <v>983</v>
      </c>
      <c r="I12" s="612" t="s">
        <v>984</v>
      </c>
      <c r="J12" s="612" t="s">
        <v>1897</v>
      </c>
      <c r="K12" s="612" t="s">
        <v>1898</v>
      </c>
      <c r="L12" s="613">
        <v>1</v>
      </c>
      <c r="M12" s="613">
        <v>1</v>
      </c>
      <c r="N12" s="612" t="s">
        <v>972</v>
      </c>
      <c r="O12" s="612" t="s">
        <v>972</v>
      </c>
      <c r="P12" s="612">
        <v>1</v>
      </c>
      <c r="Q12" s="605" t="s">
        <v>1999</v>
      </c>
      <c r="R12" s="307"/>
      <c r="S12" s="307"/>
      <c r="T12" s="308"/>
    </row>
    <row r="13" spans="2:21" ht="41.25" customHeight="1">
      <c r="B13" s="608"/>
      <c r="C13" s="608" t="s">
        <v>1397</v>
      </c>
      <c r="D13" s="609"/>
      <c r="E13" s="609"/>
      <c r="F13" s="610"/>
      <c r="G13" s="610"/>
      <c r="H13" s="610"/>
      <c r="I13" s="610"/>
      <c r="J13" s="610"/>
      <c r="K13" s="610"/>
      <c r="L13" s="611"/>
      <c r="M13" s="611"/>
      <c r="N13" s="611"/>
      <c r="O13" s="611"/>
      <c r="P13" s="611"/>
      <c r="Q13" s="611"/>
      <c r="R13" s="307"/>
      <c r="S13" s="307"/>
      <c r="T13" s="308"/>
    </row>
    <row r="14" spans="2:21" ht="43.2">
      <c r="B14" s="590" t="s">
        <v>985</v>
      </c>
      <c r="C14" s="590" t="s">
        <v>123</v>
      </c>
      <c r="D14" s="590" t="s">
        <v>982</v>
      </c>
      <c r="E14" s="590" t="s">
        <v>972</v>
      </c>
      <c r="F14" s="612" t="s">
        <v>2004</v>
      </c>
      <c r="G14" s="612" t="s">
        <v>2005</v>
      </c>
      <c r="H14" s="605" t="s">
        <v>986</v>
      </c>
      <c r="I14" s="612">
        <v>3</v>
      </c>
      <c r="J14" s="612" t="s">
        <v>1838</v>
      </c>
      <c r="K14" s="612" t="s">
        <v>1899</v>
      </c>
      <c r="L14" s="612">
        <v>1</v>
      </c>
      <c r="M14" s="612">
        <v>1</v>
      </c>
      <c r="N14" s="605" t="s">
        <v>987</v>
      </c>
      <c r="O14" s="612" t="s">
        <v>972</v>
      </c>
      <c r="P14" s="612">
        <v>1</v>
      </c>
      <c r="Q14" s="605" t="s">
        <v>988</v>
      </c>
      <c r="R14" s="307"/>
      <c r="S14" s="307"/>
      <c r="T14" s="308"/>
    </row>
    <row r="15" spans="2:21" ht="43.2">
      <c r="B15" s="590" t="s">
        <v>989</v>
      </c>
      <c r="C15" s="590" t="s">
        <v>124</v>
      </c>
      <c r="D15" s="590" t="s">
        <v>982</v>
      </c>
      <c r="E15" s="590" t="s">
        <v>972</v>
      </c>
      <c r="F15" s="612" t="s">
        <v>2004</v>
      </c>
      <c r="G15" s="612" t="s">
        <v>2005</v>
      </c>
      <c r="H15" s="605" t="s">
        <v>990</v>
      </c>
      <c r="I15" s="612">
        <v>3</v>
      </c>
      <c r="J15" s="612" t="s">
        <v>1838</v>
      </c>
      <c r="K15" s="612" t="s">
        <v>1899</v>
      </c>
      <c r="L15" s="612">
        <v>1</v>
      </c>
      <c r="M15" s="612">
        <v>1</v>
      </c>
      <c r="N15" s="612" t="s">
        <v>972</v>
      </c>
      <c r="O15" s="612" t="s">
        <v>972</v>
      </c>
      <c r="P15" s="612">
        <v>1</v>
      </c>
      <c r="Q15" s="605" t="s">
        <v>991</v>
      </c>
      <c r="R15" s="307"/>
      <c r="S15" s="307"/>
      <c r="T15" s="308"/>
    </row>
    <row r="16" spans="2:21" ht="34.5" customHeight="1">
      <c r="B16" s="608"/>
      <c r="C16" s="608" t="s">
        <v>1398</v>
      </c>
      <c r="D16" s="609"/>
      <c r="E16" s="609"/>
      <c r="F16" s="610"/>
      <c r="G16" s="610"/>
      <c r="H16" s="610"/>
      <c r="I16" s="610"/>
      <c r="J16" s="610"/>
      <c r="K16" s="610"/>
      <c r="L16" s="611"/>
      <c r="M16" s="611"/>
      <c r="N16" s="611"/>
      <c r="O16" s="611"/>
      <c r="P16" s="611"/>
      <c r="Q16" s="611"/>
      <c r="R16" s="319"/>
      <c r="S16" s="319"/>
      <c r="T16" s="308"/>
    </row>
    <row r="17" spans="2:20" ht="28.8">
      <c r="B17" s="590" t="s">
        <v>992</v>
      </c>
      <c r="C17" s="590" t="s">
        <v>158</v>
      </c>
      <c r="D17" s="590" t="s">
        <v>968</v>
      </c>
      <c r="E17" s="590" t="s">
        <v>993</v>
      </c>
      <c r="F17" s="612" t="s">
        <v>2004</v>
      </c>
      <c r="G17" s="612" t="s">
        <v>2005</v>
      </c>
      <c r="H17" s="605" t="s">
        <v>994</v>
      </c>
      <c r="I17" s="612" t="s">
        <v>995</v>
      </c>
      <c r="J17" s="612" t="s">
        <v>1839</v>
      </c>
      <c r="K17" s="612" t="s">
        <v>1900</v>
      </c>
      <c r="L17" s="612">
        <v>1</v>
      </c>
      <c r="M17" s="612">
        <v>1</v>
      </c>
      <c r="N17" s="612" t="s">
        <v>972</v>
      </c>
      <c r="O17" s="612" t="s">
        <v>972</v>
      </c>
      <c r="P17" s="612">
        <v>1</v>
      </c>
      <c r="Q17" s="612" t="s">
        <v>972</v>
      </c>
      <c r="R17" s="319"/>
      <c r="S17" s="319"/>
      <c r="T17" s="308"/>
    </row>
    <row r="18" spans="2:20" ht="28.8">
      <c r="B18" s="590" t="s">
        <v>996</v>
      </c>
      <c r="C18" s="590" t="s">
        <v>159</v>
      </c>
      <c r="D18" s="590" t="s">
        <v>968</v>
      </c>
      <c r="E18" s="590" t="s">
        <v>993</v>
      </c>
      <c r="F18" s="612" t="s">
        <v>2004</v>
      </c>
      <c r="G18" s="612" t="s">
        <v>2005</v>
      </c>
      <c r="H18" s="605" t="s">
        <v>997</v>
      </c>
      <c r="I18" s="612" t="s">
        <v>998</v>
      </c>
      <c r="J18" s="612" t="s">
        <v>1839</v>
      </c>
      <c r="K18" s="612" t="s">
        <v>1900</v>
      </c>
      <c r="L18" s="612">
        <v>1</v>
      </c>
      <c r="M18" s="612">
        <v>1</v>
      </c>
      <c r="N18" s="612" t="s">
        <v>972</v>
      </c>
      <c r="O18" s="612" t="s">
        <v>972</v>
      </c>
      <c r="P18" s="612">
        <v>1</v>
      </c>
      <c r="Q18" s="612" t="s">
        <v>972</v>
      </c>
      <c r="R18" s="319"/>
      <c r="S18" s="319"/>
      <c r="T18" s="308"/>
    </row>
    <row r="19" spans="2:20" ht="14.4">
      <c r="B19" s="590" t="s">
        <v>999</v>
      </c>
      <c r="C19" s="590" t="s">
        <v>1399</v>
      </c>
      <c r="D19" s="590" t="s">
        <v>968</v>
      </c>
      <c r="E19" s="590" t="s">
        <v>993</v>
      </c>
      <c r="F19" s="612" t="s">
        <v>2004</v>
      </c>
      <c r="G19" s="612" t="s">
        <v>2005</v>
      </c>
      <c r="H19" s="605" t="s">
        <v>1000</v>
      </c>
      <c r="I19" s="612" t="s">
        <v>995</v>
      </c>
      <c r="J19" s="612" t="s">
        <v>1839</v>
      </c>
      <c r="K19" s="612" t="s">
        <v>1900</v>
      </c>
      <c r="L19" s="612">
        <v>1</v>
      </c>
      <c r="M19" s="612">
        <v>1</v>
      </c>
      <c r="N19" s="612" t="s">
        <v>972</v>
      </c>
      <c r="O19" s="612" t="s">
        <v>972</v>
      </c>
      <c r="P19" s="612">
        <v>1</v>
      </c>
      <c r="Q19" s="612" t="s">
        <v>972</v>
      </c>
      <c r="R19" s="319"/>
      <c r="S19" s="319"/>
      <c r="T19" s="308"/>
    </row>
    <row r="20" spans="2:20" ht="14.4">
      <c r="B20" s="590" t="s">
        <v>1001</v>
      </c>
      <c r="C20" s="590" t="s">
        <v>1400</v>
      </c>
      <c r="D20" s="590" t="s">
        <v>982</v>
      </c>
      <c r="E20" s="590" t="s">
        <v>972</v>
      </c>
      <c r="F20" s="612" t="s">
        <v>2004</v>
      </c>
      <c r="G20" s="612" t="s">
        <v>2005</v>
      </c>
      <c r="H20" s="612" t="s">
        <v>1002</v>
      </c>
      <c r="I20" s="612" t="s">
        <v>998</v>
      </c>
      <c r="J20" s="612" t="s">
        <v>1839</v>
      </c>
      <c r="K20" s="612" t="s">
        <v>1900</v>
      </c>
      <c r="L20" s="612">
        <v>1</v>
      </c>
      <c r="M20" s="612">
        <v>1</v>
      </c>
      <c r="N20" s="612" t="s">
        <v>972</v>
      </c>
      <c r="O20" s="612" t="s">
        <v>972</v>
      </c>
      <c r="P20" s="612">
        <v>1</v>
      </c>
      <c r="Q20" s="612" t="s">
        <v>972</v>
      </c>
      <c r="R20" s="319"/>
      <c r="S20" s="319"/>
      <c r="T20" s="308"/>
    </row>
    <row r="21" spans="2:20" ht="14.4">
      <c r="B21" s="590" t="s">
        <v>1003</v>
      </c>
      <c r="C21" s="590" t="s">
        <v>1401</v>
      </c>
      <c r="D21" s="590" t="s">
        <v>982</v>
      </c>
      <c r="E21" s="590" t="s">
        <v>972</v>
      </c>
      <c r="F21" s="612" t="s">
        <v>2004</v>
      </c>
      <c r="G21" s="612" t="s">
        <v>2005</v>
      </c>
      <c r="H21" s="612" t="s">
        <v>1004</v>
      </c>
      <c r="I21" s="612" t="s">
        <v>1005</v>
      </c>
      <c r="J21" s="612" t="s">
        <v>1839</v>
      </c>
      <c r="K21" s="612" t="s">
        <v>1900</v>
      </c>
      <c r="L21" s="612">
        <v>1</v>
      </c>
      <c r="M21" s="612">
        <v>1</v>
      </c>
      <c r="N21" s="612" t="s">
        <v>972</v>
      </c>
      <c r="O21" s="612" t="s">
        <v>972</v>
      </c>
      <c r="P21" s="612">
        <v>1</v>
      </c>
      <c r="Q21" s="612" t="s">
        <v>972</v>
      </c>
      <c r="R21" s="319"/>
      <c r="S21" s="319"/>
      <c r="T21" s="308"/>
    </row>
    <row r="22" spans="2:20" ht="14.4">
      <c r="B22" s="590" t="s">
        <v>1006</v>
      </c>
      <c r="C22" s="590" t="s">
        <v>1402</v>
      </c>
      <c r="D22" s="590" t="s">
        <v>968</v>
      </c>
      <c r="E22" s="590" t="s">
        <v>969</v>
      </c>
      <c r="F22" s="612" t="s">
        <v>2004</v>
      </c>
      <c r="G22" s="612" t="s">
        <v>2005</v>
      </c>
      <c r="H22" s="605" t="s">
        <v>1007</v>
      </c>
      <c r="I22" s="612" t="s">
        <v>1008</v>
      </c>
      <c r="J22" s="612" t="s">
        <v>1839</v>
      </c>
      <c r="K22" s="612" t="s">
        <v>1900</v>
      </c>
      <c r="L22" s="612">
        <v>1</v>
      </c>
      <c r="M22" s="612">
        <v>1</v>
      </c>
      <c r="N22" s="612" t="s">
        <v>972</v>
      </c>
      <c r="O22" s="612" t="s">
        <v>972</v>
      </c>
      <c r="P22" s="612">
        <v>1</v>
      </c>
      <c r="Q22" s="612" t="s">
        <v>972</v>
      </c>
      <c r="R22" s="319"/>
      <c r="S22" s="319"/>
      <c r="T22" s="308"/>
    </row>
    <row r="23" spans="2:20" ht="30" customHeight="1">
      <c r="B23" s="608"/>
      <c r="C23" s="608" t="s">
        <v>1403</v>
      </c>
      <c r="D23" s="609"/>
      <c r="E23" s="609"/>
      <c r="F23" s="610"/>
      <c r="G23" s="610"/>
      <c r="H23" s="610"/>
      <c r="I23" s="610"/>
      <c r="J23" s="610"/>
      <c r="K23" s="610"/>
      <c r="L23" s="611"/>
      <c r="M23" s="611"/>
      <c r="N23" s="611"/>
      <c r="O23" s="611"/>
      <c r="P23" s="611"/>
      <c r="Q23" s="611"/>
      <c r="R23" s="319"/>
      <c r="S23" s="319"/>
      <c r="T23" s="308"/>
    </row>
    <row r="24" spans="2:20" ht="85.5" customHeight="1">
      <c r="B24" s="590" t="s">
        <v>1009</v>
      </c>
      <c r="C24" s="590" t="s">
        <v>252</v>
      </c>
      <c r="D24" s="590" t="s">
        <v>968</v>
      </c>
      <c r="E24" s="590" t="s">
        <v>969</v>
      </c>
      <c r="F24" s="612" t="s">
        <v>2004</v>
      </c>
      <c r="G24" s="612" t="s">
        <v>2005</v>
      </c>
      <c r="H24" s="605" t="s">
        <v>1010</v>
      </c>
      <c r="I24" s="612" t="s">
        <v>1011</v>
      </c>
      <c r="J24" s="612" t="s">
        <v>1901</v>
      </c>
      <c r="K24" s="612" t="s">
        <v>1902</v>
      </c>
      <c r="L24" s="613" t="s">
        <v>1944</v>
      </c>
      <c r="M24" s="613">
        <v>1</v>
      </c>
      <c r="N24" s="612" t="s">
        <v>972</v>
      </c>
      <c r="O24" s="612" t="s">
        <v>972</v>
      </c>
      <c r="P24" s="612">
        <v>1</v>
      </c>
      <c r="Q24" s="612" t="s">
        <v>1012</v>
      </c>
      <c r="R24" s="319"/>
      <c r="S24" s="319"/>
      <c r="T24" s="308"/>
    </row>
    <row r="25" spans="2:20" ht="28.8">
      <c r="B25" s="590" t="s">
        <v>1013</v>
      </c>
      <c r="C25" s="590" t="s">
        <v>1404</v>
      </c>
      <c r="D25" s="590" t="s">
        <v>968</v>
      </c>
      <c r="E25" s="590" t="s">
        <v>993</v>
      </c>
      <c r="F25" s="612" t="s">
        <v>2004</v>
      </c>
      <c r="G25" s="612" t="s">
        <v>2005</v>
      </c>
      <c r="H25" s="612" t="s">
        <v>1014</v>
      </c>
      <c r="I25" s="612" t="s">
        <v>1011</v>
      </c>
      <c r="J25" s="612" t="s">
        <v>1901</v>
      </c>
      <c r="K25" s="612" t="s">
        <v>1902</v>
      </c>
      <c r="L25" s="613">
        <v>2</v>
      </c>
      <c r="M25" s="613">
        <v>1</v>
      </c>
      <c r="N25" s="612" t="s">
        <v>972</v>
      </c>
      <c r="O25" s="612" t="s">
        <v>972</v>
      </c>
      <c r="P25" s="612">
        <v>1</v>
      </c>
      <c r="Q25" s="612">
        <v>1</v>
      </c>
      <c r="R25" s="319"/>
      <c r="S25" s="319"/>
      <c r="T25" s="308"/>
    </row>
    <row r="26" spans="2:20" ht="28.8">
      <c r="B26" s="590" t="s">
        <v>1015</v>
      </c>
      <c r="C26" s="590" t="s">
        <v>1405</v>
      </c>
      <c r="D26" s="590" t="s">
        <v>968</v>
      </c>
      <c r="E26" s="590" t="s">
        <v>993</v>
      </c>
      <c r="F26" s="612" t="s">
        <v>2004</v>
      </c>
      <c r="G26" s="612" t="s">
        <v>2005</v>
      </c>
      <c r="H26" s="605" t="s">
        <v>1016</v>
      </c>
      <c r="I26" s="612" t="s">
        <v>1017</v>
      </c>
      <c r="J26" s="612" t="s">
        <v>1901</v>
      </c>
      <c r="K26" s="612" t="s">
        <v>1902</v>
      </c>
      <c r="L26" s="613">
        <v>2</v>
      </c>
      <c r="M26" s="613">
        <v>1</v>
      </c>
      <c r="N26" s="612" t="s">
        <v>972</v>
      </c>
      <c r="O26" s="612" t="s">
        <v>972</v>
      </c>
      <c r="P26" s="612">
        <v>1</v>
      </c>
      <c r="Q26" s="612">
        <v>1</v>
      </c>
      <c r="R26" s="319"/>
      <c r="S26" s="319"/>
      <c r="T26" s="308"/>
    </row>
    <row r="27" spans="2:20" ht="29.25" customHeight="1">
      <c r="B27" s="608"/>
      <c r="C27" s="608" t="s">
        <v>1406</v>
      </c>
      <c r="D27" s="609"/>
      <c r="E27" s="609"/>
      <c r="F27" s="610"/>
      <c r="G27" s="610"/>
      <c r="H27" s="610"/>
      <c r="I27" s="610"/>
      <c r="J27" s="610"/>
      <c r="K27" s="610"/>
      <c r="L27" s="611"/>
      <c r="M27" s="611"/>
      <c r="N27" s="611"/>
      <c r="O27" s="611"/>
      <c r="P27" s="611"/>
      <c r="Q27" s="611"/>
      <c r="R27" s="319"/>
      <c r="S27" s="319"/>
      <c r="T27" s="308"/>
    </row>
    <row r="28" spans="2:20" ht="28.8">
      <c r="B28" s="590" t="s">
        <v>1018</v>
      </c>
      <c r="C28" s="590" t="s">
        <v>452</v>
      </c>
      <c r="D28" s="590" t="s">
        <v>968</v>
      </c>
      <c r="E28" s="590" t="s">
        <v>969</v>
      </c>
      <c r="F28" s="612" t="s">
        <v>2004</v>
      </c>
      <c r="G28" s="612" t="s">
        <v>2005</v>
      </c>
      <c r="H28" s="612" t="s">
        <v>1019</v>
      </c>
      <c r="I28" s="612" t="s">
        <v>1020</v>
      </c>
      <c r="J28" s="612" t="s">
        <v>1843</v>
      </c>
      <c r="K28" s="612" t="s">
        <v>1903</v>
      </c>
      <c r="L28" s="613">
        <v>2</v>
      </c>
      <c r="M28" s="613">
        <v>1</v>
      </c>
      <c r="N28" s="612" t="s">
        <v>972</v>
      </c>
      <c r="O28" s="612" t="s">
        <v>972</v>
      </c>
      <c r="P28" s="612">
        <v>1</v>
      </c>
      <c r="Q28" s="612" t="s">
        <v>972</v>
      </c>
      <c r="R28" s="319"/>
      <c r="S28" s="319"/>
      <c r="T28" s="308"/>
    </row>
    <row r="29" spans="2:20" ht="28.8">
      <c r="B29" s="590" t="s">
        <v>1021</v>
      </c>
      <c r="C29" s="590" t="s">
        <v>453</v>
      </c>
      <c r="D29" s="590" t="s">
        <v>968</v>
      </c>
      <c r="E29" s="590" t="s">
        <v>969</v>
      </c>
      <c r="F29" s="612" t="s">
        <v>2004</v>
      </c>
      <c r="G29" s="612" t="s">
        <v>2005</v>
      </c>
      <c r="H29" s="605" t="s">
        <v>1022</v>
      </c>
      <c r="I29" s="612" t="s">
        <v>1023</v>
      </c>
      <c r="J29" s="612" t="s">
        <v>1843</v>
      </c>
      <c r="K29" s="612" t="s">
        <v>1903</v>
      </c>
      <c r="L29" s="613">
        <v>2</v>
      </c>
      <c r="M29" s="613">
        <v>1</v>
      </c>
      <c r="N29" s="612" t="s">
        <v>972</v>
      </c>
      <c r="O29" s="612" t="s">
        <v>972</v>
      </c>
      <c r="P29" s="612">
        <v>1</v>
      </c>
      <c r="Q29" s="612" t="s">
        <v>972</v>
      </c>
      <c r="R29" s="319"/>
      <c r="S29" s="319"/>
      <c r="T29" s="308"/>
    </row>
    <row r="30" spans="2:20" ht="30" customHeight="1">
      <c r="B30" s="608"/>
      <c r="C30" s="608" t="s">
        <v>1407</v>
      </c>
      <c r="D30" s="609"/>
      <c r="E30" s="609"/>
      <c r="F30" s="610"/>
      <c r="G30" s="610"/>
      <c r="H30" s="610"/>
      <c r="I30" s="610"/>
      <c r="J30" s="610"/>
      <c r="K30" s="610"/>
      <c r="L30" s="611"/>
      <c r="M30" s="611"/>
      <c r="N30" s="611"/>
      <c r="O30" s="611"/>
      <c r="P30" s="611"/>
      <c r="Q30" s="611"/>
      <c r="R30" s="319"/>
      <c r="S30" s="319"/>
      <c r="T30" s="308"/>
    </row>
    <row r="31" spans="2:20" ht="14.4">
      <c r="B31" s="590" t="s">
        <v>1024</v>
      </c>
      <c r="C31" s="590" t="s">
        <v>479</v>
      </c>
      <c r="D31" s="590" t="s">
        <v>968</v>
      </c>
      <c r="E31" s="590" t="s">
        <v>969</v>
      </c>
      <c r="F31" s="612" t="s">
        <v>2004</v>
      </c>
      <c r="G31" s="612" t="s">
        <v>2005</v>
      </c>
      <c r="H31" s="605" t="s">
        <v>1025</v>
      </c>
      <c r="I31" s="612" t="s">
        <v>1026</v>
      </c>
      <c r="J31" s="612" t="s">
        <v>1904</v>
      </c>
      <c r="K31" s="612" t="s">
        <v>1905</v>
      </c>
      <c r="L31" s="613">
        <v>2</v>
      </c>
      <c r="M31" s="613">
        <v>1</v>
      </c>
      <c r="N31" s="612" t="s">
        <v>972</v>
      </c>
      <c r="O31" s="612" t="s">
        <v>972</v>
      </c>
      <c r="P31" s="612">
        <v>1</v>
      </c>
      <c r="Q31" s="612" t="s">
        <v>972</v>
      </c>
      <c r="R31" s="319"/>
      <c r="S31" s="319"/>
      <c r="T31" s="308"/>
    </row>
    <row r="32" spans="2:20" ht="86.4">
      <c r="B32" s="590" t="s">
        <v>1027</v>
      </c>
      <c r="C32" s="590" t="s">
        <v>480</v>
      </c>
      <c r="D32" s="590" t="s">
        <v>968</v>
      </c>
      <c r="E32" s="590" t="s">
        <v>969</v>
      </c>
      <c r="F32" s="612" t="s">
        <v>2004</v>
      </c>
      <c r="G32" s="865" t="s">
        <v>2005</v>
      </c>
      <c r="H32" s="605" t="s">
        <v>1028</v>
      </c>
      <c r="I32" s="612" t="s">
        <v>1026</v>
      </c>
      <c r="J32" s="612" t="s">
        <v>1904</v>
      </c>
      <c r="K32" s="612" t="s">
        <v>1905</v>
      </c>
      <c r="L32" s="613" t="s">
        <v>1029</v>
      </c>
      <c r="M32" s="613">
        <v>1</v>
      </c>
      <c r="N32" s="612" t="s">
        <v>972</v>
      </c>
      <c r="O32" s="612" t="s">
        <v>972</v>
      </c>
      <c r="P32" s="612">
        <v>1</v>
      </c>
      <c r="Q32" s="612" t="s">
        <v>972</v>
      </c>
      <c r="R32" s="319"/>
      <c r="S32" s="319"/>
      <c r="T32" s="308"/>
    </row>
    <row r="33" spans="2:20" ht="28.8">
      <c r="B33" s="590" t="s">
        <v>1030</v>
      </c>
      <c r="C33" s="590" t="s">
        <v>1408</v>
      </c>
      <c r="D33" s="590" t="s">
        <v>968</v>
      </c>
      <c r="E33" s="590" t="s">
        <v>969</v>
      </c>
      <c r="F33" s="612" t="s">
        <v>2004</v>
      </c>
      <c r="G33" s="612" t="s">
        <v>2005</v>
      </c>
      <c r="H33" s="605" t="s">
        <v>1025</v>
      </c>
      <c r="I33" s="612" t="s">
        <v>1026</v>
      </c>
      <c r="J33" s="612" t="s">
        <v>1904</v>
      </c>
      <c r="K33" s="612" t="s">
        <v>1905</v>
      </c>
      <c r="L33" s="613">
        <v>2</v>
      </c>
      <c r="M33" s="613">
        <v>1</v>
      </c>
      <c r="N33" s="612" t="s">
        <v>972</v>
      </c>
      <c r="O33" s="612" t="s">
        <v>972</v>
      </c>
      <c r="P33" s="612">
        <v>1</v>
      </c>
      <c r="Q33" s="612" t="s">
        <v>972</v>
      </c>
      <c r="R33" s="319"/>
      <c r="S33" s="319"/>
      <c r="T33" s="308"/>
    </row>
    <row r="34" spans="2:20" ht="14.4">
      <c r="B34" s="590" t="s">
        <v>1031</v>
      </c>
      <c r="C34" s="590" t="s">
        <v>1409</v>
      </c>
      <c r="D34" s="590" t="s">
        <v>982</v>
      </c>
      <c r="E34" s="590" t="s">
        <v>972</v>
      </c>
      <c r="F34" s="612" t="s">
        <v>2004</v>
      </c>
      <c r="G34" s="612" t="s">
        <v>2005</v>
      </c>
      <c r="H34" s="605" t="s">
        <v>1032</v>
      </c>
      <c r="I34" s="612" t="s">
        <v>1033</v>
      </c>
      <c r="J34" s="612" t="s">
        <v>1904</v>
      </c>
      <c r="K34" s="612" t="s">
        <v>1905</v>
      </c>
      <c r="L34" s="613">
        <v>1</v>
      </c>
      <c r="M34" s="613">
        <v>1</v>
      </c>
      <c r="N34" s="612" t="s">
        <v>972</v>
      </c>
      <c r="O34" s="612" t="s">
        <v>972</v>
      </c>
      <c r="P34" s="612">
        <v>1</v>
      </c>
      <c r="Q34" s="612" t="s">
        <v>972</v>
      </c>
      <c r="R34" s="319"/>
      <c r="S34" s="319"/>
      <c r="T34" s="308"/>
    </row>
    <row r="35" spans="2:20" ht="33.75" customHeight="1">
      <c r="B35" s="614"/>
      <c r="C35" s="614" t="s">
        <v>1847</v>
      </c>
      <c r="D35" s="609"/>
      <c r="E35" s="609"/>
      <c r="F35" s="610"/>
      <c r="G35" s="610"/>
      <c r="H35" s="610"/>
      <c r="I35" s="610"/>
      <c r="J35" s="610"/>
      <c r="K35" s="610"/>
      <c r="L35" s="611"/>
      <c r="M35" s="611"/>
      <c r="N35" s="611"/>
      <c r="O35" s="611"/>
      <c r="P35" s="611"/>
      <c r="Q35" s="611"/>
      <c r="R35" s="319"/>
      <c r="S35" s="319"/>
      <c r="T35" s="308"/>
    </row>
    <row r="36" spans="2:20" ht="49.5" customHeight="1">
      <c r="B36" s="590" t="s">
        <v>1034</v>
      </c>
      <c r="C36" s="590" t="s">
        <v>612</v>
      </c>
      <c r="D36" s="590" t="s">
        <v>982</v>
      </c>
      <c r="E36" s="590" t="s">
        <v>972</v>
      </c>
      <c r="F36" s="612" t="s">
        <v>2004</v>
      </c>
      <c r="G36" s="618" t="s">
        <v>2005</v>
      </c>
      <c r="H36" s="607" t="s">
        <v>1035</v>
      </c>
      <c r="I36" s="612" t="s">
        <v>1036</v>
      </c>
      <c r="J36" s="612" t="s">
        <v>1848</v>
      </c>
      <c r="K36" s="612" t="s">
        <v>1906</v>
      </c>
      <c r="L36" s="613">
        <v>1</v>
      </c>
      <c r="M36" s="613">
        <v>1</v>
      </c>
      <c r="N36" s="612" t="s">
        <v>1037</v>
      </c>
      <c r="O36" s="612" t="s">
        <v>972</v>
      </c>
      <c r="P36" s="612">
        <v>1</v>
      </c>
      <c r="Q36" s="612" t="s">
        <v>1037</v>
      </c>
      <c r="R36" s="319"/>
      <c r="S36" s="319"/>
      <c r="T36" s="308"/>
    </row>
    <row r="37" spans="2:20" ht="14.4">
      <c r="B37" s="590" t="s">
        <v>1038</v>
      </c>
      <c r="C37" s="590" t="s">
        <v>1992</v>
      </c>
      <c r="D37" s="590" t="s">
        <v>968</v>
      </c>
      <c r="E37" s="590" t="s">
        <v>993</v>
      </c>
      <c r="F37" s="612" t="s">
        <v>2004</v>
      </c>
      <c r="G37" s="618" t="s">
        <v>2005</v>
      </c>
      <c r="H37" s="607" t="s">
        <v>1039</v>
      </c>
      <c r="I37" s="612" t="s">
        <v>1040</v>
      </c>
      <c r="J37" s="612" t="s">
        <v>1848</v>
      </c>
      <c r="K37" s="612" t="s">
        <v>1906</v>
      </c>
      <c r="L37" s="613">
        <v>4</v>
      </c>
      <c r="M37" s="613">
        <v>1</v>
      </c>
      <c r="N37" s="612" t="s">
        <v>972</v>
      </c>
      <c r="O37" s="612" t="s">
        <v>972</v>
      </c>
      <c r="P37" s="612">
        <v>1</v>
      </c>
      <c r="Q37" s="612" t="s">
        <v>972</v>
      </c>
      <c r="R37" s="319"/>
      <c r="S37" s="319"/>
      <c r="T37" s="308"/>
    </row>
    <row r="38" spans="2:20" ht="14.4">
      <c r="B38" s="590" t="s">
        <v>1041</v>
      </c>
      <c r="C38" s="590" t="s">
        <v>614</v>
      </c>
      <c r="D38" s="590" t="s">
        <v>982</v>
      </c>
      <c r="E38" s="590" t="s">
        <v>972</v>
      </c>
      <c r="F38" s="612" t="s">
        <v>2004</v>
      </c>
      <c r="G38" s="618" t="s">
        <v>2005</v>
      </c>
      <c r="H38" s="607" t="s">
        <v>1039</v>
      </c>
      <c r="I38" s="612" t="s">
        <v>1040</v>
      </c>
      <c r="J38" s="612" t="s">
        <v>1848</v>
      </c>
      <c r="K38" s="612" t="s">
        <v>1906</v>
      </c>
      <c r="L38" s="613">
        <v>4</v>
      </c>
      <c r="M38" s="613">
        <v>1</v>
      </c>
      <c r="N38" s="612" t="s">
        <v>972</v>
      </c>
      <c r="O38" s="612" t="s">
        <v>972</v>
      </c>
      <c r="P38" s="612">
        <v>1</v>
      </c>
      <c r="Q38" s="612" t="s">
        <v>972</v>
      </c>
      <c r="R38" s="319"/>
      <c r="S38" s="319"/>
      <c r="T38" s="308"/>
    </row>
    <row r="39" spans="2:20" ht="14.4">
      <c r="B39" s="590" t="s">
        <v>1042</v>
      </c>
      <c r="C39" s="590" t="s">
        <v>1410</v>
      </c>
      <c r="D39" s="590" t="s">
        <v>968</v>
      </c>
      <c r="E39" s="590" t="s">
        <v>993</v>
      </c>
      <c r="F39" s="612" t="s">
        <v>2004</v>
      </c>
      <c r="G39" s="618" t="s">
        <v>2005</v>
      </c>
      <c r="H39" s="607" t="s">
        <v>1043</v>
      </c>
      <c r="I39" s="612" t="s">
        <v>1044</v>
      </c>
      <c r="J39" s="612" t="s">
        <v>1848</v>
      </c>
      <c r="K39" s="612" t="s">
        <v>1906</v>
      </c>
      <c r="L39" s="613">
        <v>2</v>
      </c>
      <c r="M39" s="613">
        <v>1</v>
      </c>
      <c r="N39" s="612" t="s">
        <v>972</v>
      </c>
      <c r="O39" s="612" t="s">
        <v>972</v>
      </c>
      <c r="P39" s="612">
        <v>1</v>
      </c>
      <c r="Q39" s="612" t="s">
        <v>972</v>
      </c>
      <c r="R39" s="319"/>
      <c r="S39" s="319"/>
      <c r="T39" s="308"/>
    </row>
    <row r="40" spans="2:20" ht="42" customHeight="1">
      <c r="B40" s="614"/>
      <c r="C40" s="614" t="s">
        <v>1411</v>
      </c>
      <c r="D40" s="609"/>
      <c r="E40" s="609"/>
      <c r="F40" s="610"/>
      <c r="G40" s="610"/>
      <c r="H40" s="610"/>
      <c r="I40" s="610"/>
      <c r="J40" s="610"/>
      <c r="K40" s="610"/>
      <c r="L40" s="611"/>
      <c r="M40" s="611"/>
      <c r="N40" s="611"/>
      <c r="O40" s="611"/>
      <c r="P40" s="611"/>
      <c r="Q40" s="611"/>
      <c r="R40" s="319"/>
      <c r="S40" s="319"/>
      <c r="T40" s="308"/>
    </row>
    <row r="41" spans="2:20" ht="43.2">
      <c r="B41" s="590" t="s">
        <v>1045</v>
      </c>
      <c r="C41" s="590" t="s">
        <v>721</v>
      </c>
      <c r="D41" s="590" t="s">
        <v>982</v>
      </c>
      <c r="E41" s="590" t="s">
        <v>972</v>
      </c>
      <c r="F41" s="612" t="s">
        <v>2004</v>
      </c>
      <c r="G41" s="618" t="s">
        <v>2005</v>
      </c>
      <c r="H41" s="607" t="s">
        <v>1046</v>
      </c>
      <c r="I41" s="612" t="s">
        <v>1047</v>
      </c>
      <c r="J41" s="612" t="s">
        <v>1850</v>
      </c>
      <c r="K41" s="612" t="s">
        <v>1907</v>
      </c>
      <c r="L41" s="612">
        <v>1</v>
      </c>
      <c r="M41" s="612">
        <v>1</v>
      </c>
      <c r="N41" s="612" t="s">
        <v>1048</v>
      </c>
      <c r="O41" s="612" t="s">
        <v>972</v>
      </c>
      <c r="P41" s="612">
        <v>1</v>
      </c>
      <c r="Q41" s="612" t="s">
        <v>1048</v>
      </c>
      <c r="R41" s="319"/>
      <c r="S41" s="319"/>
      <c r="T41" s="308"/>
    </row>
    <row r="42" spans="2:20" ht="14.4">
      <c r="B42" s="590" t="s">
        <v>1049</v>
      </c>
      <c r="C42" s="590" t="s">
        <v>722</v>
      </c>
      <c r="D42" s="590" t="s">
        <v>982</v>
      </c>
      <c r="E42" s="590" t="s">
        <v>972</v>
      </c>
      <c r="F42" s="612" t="s">
        <v>2004</v>
      </c>
      <c r="G42" s="618" t="s">
        <v>2005</v>
      </c>
      <c r="H42" s="607" t="s">
        <v>1050</v>
      </c>
      <c r="I42" s="612" t="s">
        <v>1051</v>
      </c>
      <c r="J42" s="612" t="s">
        <v>1850</v>
      </c>
      <c r="K42" s="612" t="s">
        <v>1907</v>
      </c>
      <c r="L42" s="613">
        <v>1</v>
      </c>
      <c r="M42" s="613">
        <v>1</v>
      </c>
      <c r="N42" s="612" t="s">
        <v>972</v>
      </c>
      <c r="O42" s="612" t="s">
        <v>972</v>
      </c>
      <c r="P42" s="612">
        <v>1</v>
      </c>
      <c r="Q42" s="612" t="s">
        <v>972</v>
      </c>
      <c r="R42" s="319"/>
      <c r="S42" s="319"/>
      <c r="T42" s="308"/>
    </row>
    <row r="43" spans="2:20" ht="14.4">
      <c r="B43" s="590" t="s">
        <v>1052</v>
      </c>
      <c r="C43" s="590" t="s">
        <v>741</v>
      </c>
      <c r="D43" s="590" t="s">
        <v>968</v>
      </c>
      <c r="E43" s="590" t="s">
        <v>969</v>
      </c>
      <c r="F43" s="612" t="s">
        <v>2004</v>
      </c>
      <c r="G43" s="618" t="s">
        <v>2005</v>
      </c>
      <c r="H43" s="607" t="s">
        <v>1053</v>
      </c>
      <c r="I43" s="612" t="s">
        <v>1054</v>
      </c>
      <c r="J43" s="612" t="s">
        <v>1850</v>
      </c>
      <c r="K43" s="612" t="s">
        <v>1907</v>
      </c>
      <c r="L43" s="613">
        <v>2</v>
      </c>
      <c r="M43" s="613">
        <v>1</v>
      </c>
      <c r="N43" s="612" t="s">
        <v>972</v>
      </c>
      <c r="O43" s="612" t="s">
        <v>972</v>
      </c>
      <c r="P43" s="612">
        <v>1</v>
      </c>
      <c r="Q43" s="612" t="s">
        <v>972</v>
      </c>
      <c r="R43" s="319"/>
      <c r="S43" s="319"/>
      <c r="T43" s="308"/>
    </row>
    <row r="44" spans="2:20" ht="14.4">
      <c r="B44" s="590" t="s">
        <v>1055</v>
      </c>
      <c r="C44" s="590" t="s">
        <v>724</v>
      </c>
      <c r="D44" s="590" t="s">
        <v>968</v>
      </c>
      <c r="E44" s="590" t="s">
        <v>993</v>
      </c>
      <c r="F44" s="612" t="s">
        <v>2004</v>
      </c>
      <c r="G44" s="618" t="s">
        <v>2005</v>
      </c>
      <c r="H44" s="607" t="s">
        <v>1056</v>
      </c>
      <c r="I44" s="612" t="s">
        <v>1057</v>
      </c>
      <c r="J44" s="612" t="s">
        <v>1850</v>
      </c>
      <c r="K44" s="612" t="s">
        <v>1907</v>
      </c>
      <c r="L44" s="613">
        <v>2</v>
      </c>
      <c r="M44" s="613">
        <v>1</v>
      </c>
      <c r="N44" s="612" t="s">
        <v>972</v>
      </c>
      <c r="O44" s="612" t="s">
        <v>972</v>
      </c>
      <c r="P44" s="612">
        <v>1</v>
      </c>
      <c r="Q44" s="612" t="s">
        <v>972</v>
      </c>
      <c r="R44" s="319"/>
      <c r="S44" s="319"/>
      <c r="T44" s="308"/>
    </row>
    <row r="45" spans="2:20" ht="14.4">
      <c r="B45" s="590" t="s">
        <v>1058</v>
      </c>
      <c r="C45" s="590" t="s">
        <v>725</v>
      </c>
      <c r="D45" s="590" t="s">
        <v>968</v>
      </c>
      <c r="E45" s="590" t="s">
        <v>969</v>
      </c>
      <c r="F45" s="612" t="s">
        <v>2004</v>
      </c>
      <c r="G45" s="618" t="s">
        <v>2005</v>
      </c>
      <c r="H45" s="607" t="s">
        <v>1059</v>
      </c>
      <c r="I45" s="612" t="s">
        <v>1060</v>
      </c>
      <c r="J45" s="612" t="s">
        <v>1850</v>
      </c>
      <c r="K45" s="612" t="s">
        <v>1907</v>
      </c>
      <c r="L45" s="613">
        <v>2</v>
      </c>
      <c r="M45" s="613">
        <v>1</v>
      </c>
      <c r="N45" s="612" t="s">
        <v>972</v>
      </c>
      <c r="O45" s="612" t="s">
        <v>972</v>
      </c>
      <c r="P45" s="612">
        <v>1</v>
      </c>
      <c r="Q45" s="612" t="s">
        <v>972</v>
      </c>
      <c r="R45" s="319"/>
      <c r="S45" s="319"/>
      <c r="T45" s="308"/>
    </row>
    <row r="46" spans="2:20" ht="28.8">
      <c r="B46" s="590" t="s">
        <v>1061</v>
      </c>
      <c r="C46" s="590" t="s">
        <v>726</v>
      </c>
      <c r="D46" s="590" t="s">
        <v>968</v>
      </c>
      <c r="E46" s="590" t="s">
        <v>969</v>
      </c>
      <c r="F46" s="612" t="s">
        <v>2004</v>
      </c>
      <c r="G46" s="618" t="s">
        <v>2005</v>
      </c>
      <c r="H46" s="607" t="s">
        <v>1053</v>
      </c>
      <c r="I46" s="612" t="s">
        <v>1062</v>
      </c>
      <c r="J46" s="612" t="s">
        <v>1850</v>
      </c>
      <c r="K46" s="612" t="s">
        <v>1907</v>
      </c>
      <c r="L46" s="613">
        <v>2</v>
      </c>
      <c r="M46" s="613">
        <v>1</v>
      </c>
      <c r="N46" s="612" t="s">
        <v>972</v>
      </c>
      <c r="O46" s="612" t="s">
        <v>972</v>
      </c>
      <c r="P46" s="612">
        <v>1</v>
      </c>
      <c r="Q46" s="612" t="s">
        <v>972</v>
      </c>
      <c r="R46" s="319"/>
      <c r="S46" s="319"/>
      <c r="T46" s="308"/>
    </row>
    <row r="47" spans="2:20" ht="14.4">
      <c r="B47" s="590" t="s">
        <v>1063</v>
      </c>
      <c r="C47" s="590" t="s">
        <v>727</v>
      </c>
      <c r="D47" s="590" t="s">
        <v>968</v>
      </c>
      <c r="E47" s="590" t="s">
        <v>969</v>
      </c>
      <c r="F47" s="612" t="s">
        <v>2004</v>
      </c>
      <c r="G47" s="618" t="s">
        <v>2005</v>
      </c>
      <c r="H47" s="607" t="s">
        <v>1064</v>
      </c>
      <c r="I47" s="612" t="s">
        <v>1054</v>
      </c>
      <c r="J47" s="612" t="s">
        <v>1850</v>
      </c>
      <c r="K47" s="612" t="s">
        <v>1907</v>
      </c>
      <c r="L47" s="613">
        <v>2</v>
      </c>
      <c r="M47" s="613">
        <v>1</v>
      </c>
      <c r="N47" s="612" t="s">
        <v>972</v>
      </c>
      <c r="O47" s="612" t="s">
        <v>972</v>
      </c>
      <c r="P47" s="612">
        <v>1</v>
      </c>
      <c r="Q47" s="612" t="s">
        <v>972</v>
      </c>
      <c r="R47" s="319"/>
      <c r="S47" s="319"/>
      <c r="T47" s="308"/>
    </row>
    <row r="48" spans="2:20" ht="14.4">
      <c r="B48" s="590" t="s">
        <v>1065</v>
      </c>
      <c r="C48" s="590" t="s">
        <v>728</v>
      </c>
      <c r="D48" s="590" t="s">
        <v>968</v>
      </c>
      <c r="E48" s="590" t="s">
        <v>969</v>
      </c>
      <c r="F48" s="612" t="s">
        <v>2004</v>
      </c>
      <c r="G48" s="618" t="s">
        <v>2005</v>
      </c>
      <c r="H48" s="607" t="s">
        <v>1064</v>
      </c>
      <c r="I48" s="612" t="s">
        <v>1062</v>
      </c>
      <c r="J48" s="612" t="s">
        <v>1850</v>
      </c>
      <c r="K48" s="612" t="s">
        <v>1907</v>
      </c>
      <c r="L48" s="613">
        <v>2</v>
      </c>
      <c r="M48" s="613">
        <v>1</v>
      </c>
      <c r="N48" s="612" t="s">
        <v>972</v>
      </c>
      <c r="O48" s="612" t="s">
        <v>972</v>
      </c>
      <c r="P48" s="612">
        <v>1</v>
      </c>
      <c r="Q48" s="612" t="s">
        <v>972</v>
      </c>
      <c r="R48" s="319"/>
      <c r="S48" s="319"/>
      <c r="T48" s="308"/>
    </row>
    <row r="49" spans="2:20" ht="28.8">
      <c r="B49" s="590" t="s">
        <v>1066</v>
      </c>
      <c r="C49" s="590" t="s">
        <v>729</v>
      </c>
      <c r="D49" s="590" t="s">
        <v>968</v>
      </c>
      <c r="E49" s="590" t="s">
        <v>969</v>
      </c>
      <c r="F49" s="612" t="s">
        <v>2004</v>
      </c>
      <c r="G49" s="618" t="s">
        <v>2005</v>
      </c>
      <c r="H49" s="607" t="s">
        <v>1067</v>
      </c>
      <c r="I49" s="612" t="s">
        <v>1068</v>
      </c>
      <c r="J49" s="612" t="s">
        <v>1850</v>
      </c>
      <c r="K49" s="612" t="s">
        <v>1907</v>
      </c>
      <c r="L49" s="613">
        <v>1</v>
      </c>
      <c r="M49" s="613">
        <v>1</v>
      </c>
      <c r="N49" s="612" t="s">
        <v>972</v>
      </c>
      <c r="O49" s="612" t="s">
        <v>972</v>
      </c>
      <c r="P49" s="612">
        <v>1</v>
      </c>
      <c r="Q49" s="612" t="s">
        <v>972</v>
      </c>
      <c r="R49" s="319"/>
      <c r="S49" s="319"/>
      <c r="T49" s="308"/>
    </row>
    <row r="50" spans="2:20" ht="86.4">
      <c r="B50" s="590" t="s">
        <v>1069</v>
      </c>
      <c r="C50" s="590" t="s">
        <v>730</v>
      </c>
      <c r="D50" s="590" t="s">
        <v>968</v>
      </c>
      <c r="E50" s="590" t="s">
        <v>969</v>
      </c>
      <c r="F50" s="612" t="s">
        <v>2004</v>
      </c>
      <c r="G50" s="618" t="s">
        <v>2005</v>
      </c>
      <c r="H50" s="607" t="s">
        <v>1070</v>
      </c>
      <c r="I50" s="612" t="s">
        <v>1993</v>
      </c>
      <c r="J50" s="612" t="s">
        <v>1850</v>
      </c>
      <c r="K50" s="612" t="s">
        <v>1907</v>
      </c>
      <c r="L50" s="613">
        <v>2</v>
      </c>
      <c r="M50" s="613">
        <v>1</v>
      </c>
      <c r="N50" s="612" t="s">
        <v>972</v>
      </c>
      <c r="O50" s="612" t="s">
        <v>972</v>
      </c>
      <c r="P50" s="612">
        <v>1</v>
      </c>
      <c r="Q50" s="612" t="s">
        <v>972</v>
      </c>
      <c r="R50" s="319"/>
      <c r="S50" s="319"/>
      <c r="T50" s="308"/>
    </row>
    <row r="51" spans="2:20" ht="86.4">
      <c r="B51" s="590" t="s">
        <v>1071</v>
      </c>
      <c r="C51" s="590" t="s">
        <v>842</v>
      </c>
      <c r="D51" s="590" t="s">
        <v>968</v>
      </c>
      <c r="E51" s="590" t="s">
        <v>969</v>
      </c>
      <c r="F51" s="612" t="s">
        <v>2004</v>
      </c>
      <c r="G51" s="618" t="s">
        <v>2005</v>
      </c>
      <c r="H51" s="607" t="s">
        <v>1070</v>
      </c>
      <c r="I51" s="612" t="s">
        <v>1994</v>
      </c>
      <c r="J51" s="612" t="s">
        <v>1850</v>
      </c>
      <c r="K51" s="612" t="s">
        <v>1907</v>
      </c>
      <c r="L51" s="613">
        <v>2</v>
      </c>
      <c r="M51" s="613">
        <v>1</v>
      </c>
      <c r="N51" s="612" t="s">
        <v>972</v>
      </c>
      <c r="O51" s="612" t="s">
        <v>972</v>
      </c>
      <c r="P51" s="612">
        <v>1</v>
      </c>
      <c r="Q51" s="612" t="s">
        <v>972</v>
      </c>
      <c r="R51" s="319"/>
      <c r="S51" s="319"/>
      <c r="T51" s="308"/>
    </row>
    <row r="52" spans="2:20" ht="14.4">
      <c r="B52" s="590" t="s">
        <v>1072</v>
      </c>
      <c r="C52" s="590" t="s">
        <v>732</v>
      </c>
      <c r="D52" s="590" t="s">
        <v>968</v>
      </c>
      <c r="E52" s="590" t="s">
        <v>969</v>
      </c>
      <c r="F52" s="612" t="s">
        <v>2004</v>
      </c>
      <c r="G52" s="618" t="s">
        <v>2005</v>
      </c>
      <c r="H52" s="607" t="s">
        <v>1064</v>
      </c>
      <c r="I52" s="612" t="s">
        <v>1062</v>
      </c>
      <c r="J52" s="612" t="s">
        <v>1850</v>
      </c>
      <c r="K52" s="612" t="s">
        <v>1907</v>
      </c>
      <c r="L52" s="613">
        <v>2</v>
      </c>
      <c r="M52" s="613">
        <v>1</v>
      </c>
      <c r="N52" s="612" t="s">
        <v>972</v>
      </c>
      <c r="O52" s="612" t="s">
        <v>972</v>
      </c>
      <c r="P52" s="612">
        <v>1</v>
      </c>
      <c r="Q52" s="612" t="s">
        <v>972</v>
      </c>
      <c r="R52" s="319"/>
      <c r="S52" s="319"/>
      <c r="T52" s="308"/>
    </row>
    <row r="53" spans="2:20" ht="14.4">
      <c r="B53" s="590" t="s">
        <v>1073</v>
      </c>
      <c r="C53" s="590" t="s">
        <v>733</v>
      </c>
      <c r="D53" s="590" t="s">
        <v>968</v>
      </c>
      <c r="E53" s="590" t="s">
        <v>969</v>
      </c>
      <c r="F53" s="612" t="s">
        <v>2004</v>
      </c>
      <c r="G53" s="618" t="s">
        <v>2005</v>
      </c>
      <c r="H53" s="607" t="s">
        <v>1064</v>
      </c>
      <c r="I53" s="612" t="s">
        <v>1054</v>
      </c>
      <c r="J53" s="612" t="s">
        <v>1850</v>
      </c>
      <c r="K53" s="612" t="s">
        <v>1907</v>
      </c>
      <c r="L53" s="613">
        <v>2</v>
      </c>
      <c r="M53" s="613">
        <v>1</v>
      </c>
      <c r="N53" s="612" t="s">
        <v>972</v>
      </c>
      <c r="O53" s="612" t="s">
        <v>972</v>
      </c>
      <c r="P53" s="612">
        <v>1</v>
      </c>
      <c r="Q53" s="612" t="s">
        <v>972</v>
      </c>
      <c r="R53" s="319"/>
      <c r="S53" s="319"/>
      <c r="T53" s="308"/>
    </row>
    <row r="54" spans="2:20" ht="28.8">
      <c r="B54" s="590" t="s">
        <v>1074</v>
      </c>
      <c r="C54" s="590" t="s">
        <v>1412</v>
      </c>
      <c r="D54" s="590" t="s">
        <v>968</v>
      </c>
      <c r="E54" s="590" t="s">
        <v>969</v>
      </c>
      <c r="F54" s="612" t="s">
        <v>2004</v>
      </c>
      <c r="G54" s="618" t="s">
        <v>2005</v>
      </c>
      <c r="H54" s="607" t="s">
        <v>1064</v>
      </c>
      <c r="I54" s="612" t="s">
        <v>1062</v>
      </c>
      <c r="J54" s="612" t="s">
        <v>1850</v>
      </c>
      <c r="K54" s="612" t="s">
        <v>1907</v>
      </c>
      <c r="L54" s="613">
        <v>2</v>
      </c>
      <c r="M54" s="613">
        <v>1</v>
      </c>
      <c r="N54" s="612" t="s">
        <v>972</v>
      </c>
      <c r="O54" s="612" t="s">
        <v>972</v>
      </c>
      <c r="P54" s="612">
        <v>1</v>
      </c>
      <c r="Q54" s="612" t="s">
        <v>972</v>
      </c>
      <c r="R54" s="319"/>
      <c r="S54" s="319"/>
      <c r="T54" s="308"/>
    </row>
    <row r="55" spans="2:20" ht="36" customHeight="1">
      <c r="B55" s="614"/>
      <c r="C55" s="614" t="s">
        <v>1413</v>
      </c>
      <c r="D55" s="609"/>
      <c r="E55" s="609"/>
      <c r="F55" s="610"/>
      <c r="G55" s="610"/>
      <c r="H55" s="610"/>
      <c r="I55" s="610"/>
      <c r="J55" s="610"/>
      <c r="K55" s="610"/>
      <c r="L55" s="611"/>
      <c r="M55" s="611"/>
      <c r="N55" s="611"/>
      <c r="O55" s="611"/>
      <c r="P55" s="611"/>
      <c r="Q55" s="611"/>
      <c r="R55" s="319"/>
      <c r="S55" s="319"/>
      <c r="T55" s="308"/>
    </row>
    <row r="56" spans="2:20" ht="28.8">
      <c r="B56" s="590" t="s">
        <v>1075</v>
      </c>
      <c r="C56" s="590" t="s">
        <v>902</v>
      </c>
      <c r="D56" s="590" t="s">
        <v>982</v>
      </c>
      <c r="E56" s="590" t="s">
        <v>972</v>
      </c>
      <c r="F56" s="612" t="s">
        <v>2004</v>
      </c>
      <c r="G56" s="618" t="s">
        <v>2005</v>
      </c>
      <c r="H56" s="607" t="s">
        <v>1076</v>
      </c>
      <c r="I56" s="612" t="s">
        <v>1077</v>
      </c>
      <c r="J56" s="612" t="s">
        <v>1852</v>
      </c>
      <c r="K56" s="612" t="s">
        <v>1908</v>
      </c>
      <c r="L56" s="613">
        <v>1</v>
      </c>
      <c r="M56" s="613">
        <v>1</v>
      </c>
      <c r="N56" s="612" t="s">
        <v>972</v>
      </c>
      <c r="O56" s="612" t="s">
        <v>972</v>
      </c>
      <c r="P56" s="612">
        <v>1</v>
      </c>
      <c r="Q56" s="612" t="s">
        <v>972</v>
      </c>
      <c r="R56" s="319"/>
      <c r="S56" s="319"/>
      <c r="T56" s="308"/>
    </row>
    <row r="57" spans="2:20" ht="28.8">
      <c r="B57" s="590" t="s">
        <v>1078</v>
      </c>
      <c r="C57" s="590" t="s">
        <v>903</v>
      </c>
      <c r="D57" s="590" t="s">
        <v>968</v>
      </c>
      <c r="E57" s="590" t="s">
        <v>969</v>
      </c>
      <c r="F57" s="612" t="s">
        <v>2004</v>
      </c>
      <c r="G57" s="618" t="s">
        <v>2005</v>
      </c>
      <c r="H57" s="607" t="s">
        <v>1079</v>
      </c>
      <c r="I57" s="612" t="s">
        <v>1080</v>
      </c>
      <c r="J57" s="612" t="s">
        <v>1852</v>
      </c>
      <c r="K57" s="612" t="s">
        <v>1908</v>
      </c>
      <c r="L57" s="613">
        <v>2</v>
      </c>
      <c r="M57" s="613">
        <v>1</v>
      </c>
      <c r="N57" s="612" t="s">
        <v>972</v>
      </c>
      <c r="O57" s="612" t="s">
        <v>972</v>
      </c>
      <c r="P57" s="612">
        <v>1</v>
      </c>
      <c r="Q57" s="612" t="s">
        <v>972</v>
      </c>
      <c r="R57" s="319"/>
      <c r="S57" s="319"/>
      <c r="T57" s="308"/>
    </row>
    <row r="58" spans="2:20" ht="41.25" customHeight="1">
      <c r="B58" s="614"/>
      <c r="C58" s="614" t="s">
        <v>1415</v>
      </c>
      <c r="D58" s="609"/>
      <c r="E58" s="609"/>
      <c r="F58" s="610"/>
      <c r="G58" s="610"/>
      <c r="H58" s="610"/>
      <c r="I58" s="610"/>
      <c r="J58" s="610"/>
      <c r="K58" s="610"/>
      <c r="L58" s="611"/>
      <c r="M58" s="611"/>
      <c r="N58" s="611"/>
      <c r="O58" s="611"/>
      <c r="P58" s="611"/>
      <c r="Q58" s="611"/>
      <c r="R58" s="319"/>
      <c r="S58" s="319"/>
      <c r="T58" s="308"/>
    </row>
    <row r="59" spans="2:20" ht="28.8">
      <c r="B59" s="590" t="s">
        <v>1081</v>
      </c>
      <c r="C59" s="590" t="s">
        <v>916</v>
      </c>
      <c r="D59" s="590" t="s">
        <v>982</v>
      </c>
      <c r="E59" s="590" t="s">
        <v>972</v>
      </c>
      <c r="F59" s="612" t="s">
        <v>2004</v>
      </c>
      <c r="G59" s="618" t="s">
        <v>2005</v>
      </c>
      <c r="H59" s="607" t="s">
        <v>1082</v>
      </c>
      <c r="I59" s="612" t="s">
        <v>1083</v>
      </c>
      <c r="J59" s="612" t="s">
        <v>1909</v>
      </c>
      <c r="K59" s="612" t="s">
        <v>1910</v>
      </c>
      <c r="L59" s="612">
        <v>1</v>
      </c>
      <c r="M59" s="612">
        <v>1</v>
      </c>
      <c r="N59" s="612" t="s">
        <v>972</v>
      </c>
      <c r="O59" s="612" t="s">
        <v>972</v>
      </c>
      <c r="P59" s="612">
        <v>1</v>
      </c>
      <c r="Q59" s="612" t="s">
        <v>972</v>
      </c>
      <c r="R59" s="319"/>
      <c r="S59" s="319"/>
      <c r="T59" s="308"/>
    </row>
    <row r="60" spans="2:20" ht="43.2">
      <c r="B60" s="590" t="s">
        <v>1084</v>
      </c>
      <c r="C60" s="590" t="s">
        <v>1414</v>
      </c>
      <c r="D60" s="590" t="s">
        <v>968</v>
      </c>
      <c r="E60" s="590" t="s">
        <v>969</v>
      </c>
      <c r="F60" s="612" t="s">
        <v>2004</v>
      </c>
      <c r="G60" s="618" t="s">
        <v>2005</v>
      </c>
      <c r="H60" s="607" t="s">
        <v>1085</v>
      </c>
      <c r="I60" s="612" t="s">
        <v>1086</v>
      </c>
      <c r="J60" s="612" t="s">
        <v>1909</v>
      </c>
      <c r="K60" s="612" t="s">
        <v>1910</v>
      </c>
      <c r="L60" s="613">
        <v>2</v>
      </c>
      <c r="M60" s="613">
        <v>1</v>
      </c>
      <c r="N60" s="612" t="s">
        <v>972</v>
      </c>
      <c r="O60" s="612" t="s">
        <v>972</v>
      </c>
      <c r="P60" s="612">
        <v>1</v>
      </c>
      <c r="Q60" s="612" t="s">
        <v>972</v>
      </c>
      <c r="R60" s="319"/>
      <c r="S60" s="319"/>
      <c r="T60" s="308"/>
    </row>
    <row r="61" spans="2:20" ht="14.4">
      <c r="B61" s="590" t="s">
        <v>1087</v>
      </c>
      <c r="C61" s="590" t="s">
        <v>918</v>
      </c>
      <c r="D61" s="590" t="s">
        <v>968</v>
      </c>
      <c r="E61" s="590" t="s">
        <v>969</v>
      </c>
      <c r="F61" s="612" t="s">
        <v>2004</v>
      </c>
      <c r="G61" s="618" t="s">
        <v>2005</v>
      </c>
      <c r="H61" s="607" t="s">
        <v>1088</v>
      </c>
      <c r="I61" s="612" t="s">
        <v>1089</v>
      </c>
      <c r="J61" s="612" t="s">
        <v>1909</v>
      </c>
      <c r="K61" s="612" t="s">
        <v>1910</v>
      </c>
      <c r="L61" s="612">
        <v>2</v>
      </c>
      <c r="M61" s="612">
        <v>1</v>
      </c>
      <c r="N61" s="612" t="s">
        <v>972</v>
      </c>
      <c r="O61" s="612" t="s">
        <v>972</v>
      </c>
      <c r="P61" s="612">
        <v>1</v>
      </c>
      <c r="Q61" s="612" t="s">
        <v>972</v>
      </c>
      <c r="R61" s="319"/>
      <c r="S61" s="319"/>
      <c r="T61" s="308"/>
    </row>
    <row r="62" spans="2:20" ht="43.2">
      <c r="B62" s="614"/>
      <c r="C62" s="614" t="s">
        <v>1416</v>
      </c>
      <c r="D62" s="609"/>
      <c r="E62" s="609"/>
      <c r="F62" s="610"/>
      <c r="G62" s="610"/>
      <c r="H62" s="610"/>
      <c r="I62" s="610"/>
      <c r="J62" s="610"/>
      <c r="K62" s="610"/>
      <c r="L62" s="611"/>
      <c r="M62" s="611"/>
      <c r="N62" s="611"/>
      <c r="O62" s="611"/>
      <c r="P62" s="611"/>
      <c r="Q62" s="611"/>
      <c r="R62" s="319"/>
      <c r="S62" s="319"/>
      <c r="T62" s="308"/>
    </row>
    <row r="63" spans="2:20" ht="28.8">
      <c r="B63" s="615" t="s">
        <v>1090</v>
      </c>
      <c r="C63" s="615" t="s">
        <v>1417</v>
      </c>
      <c r="D63" s="590" t="s">
        <v>982</v>
      </c>
      <c r="E63" s="590" t="s">
        <v>972</v>
      </c>
      <c r="F63" s="612" t="s">
        <v>2004</v>
      </c>
      <c r="G63" s="618" t="s">
        <v>2005</v>
      </c>
      <c r="H63" s="607" t="s">
        <v>1091</v>
      </c>
      <c r="I63" s="612" t="s">
        <v>1092</v>
      </c>
      <c r="J63" s="612" t="s">
        <v>1911</v>
      </c>
      <c r="K63" s="612" t="s">
        <v>1912</v>
      </c>
      <c r="L63" s="612">
        <v>1</v>
      </c>
      <c r="M63" s="612">
        <v>1</v>
      </c>
      <c r="N63" s="612" t="s">
        <v>972</v>
      </c>
      <c r="O63" s="612" t="s">
        <v>972</v>
      </c>
      <c r="P63" s="612">
        <v>1</v>
      </c>
      <c r="Q63" s="612" t="s">
        <v>972</v>
      </c>
      <c r="R63" s="319"/>
      <c r="S63" s="319"/>
      <c r="T63" s="308"/>
    </row>
    <row r="64" spans="2:20" ht="42.75" customHeight="1">
      <c r="B64" s="615" t="s">
        <v>1093</v>
      </c>
      <c r="C64" s="615" t="s">
        <v>1828</v>
      </c>
      <c r="D64" s="590" t="s">
        <v>968</v>
      </c>
      <c r="E64" s="590" t="s">
        <v>969</v>
      </c>
      <c r="F64" s="612" t="s">
        <v>2004</v>
      </c>
      <c r="G64" s="618" t="s">
        <v>2005</v>
      </c>
      <c r="H64" s="607" t="s">
        <v>1094</v>
      </c>
      <c r="I64" s="612" t="s">
        <v>1095</v>
      </c>
      <c r="J64" s="612" t="s">
        <v>1911</v>
      </c>
      <c r="K64" s="612" t="s">
        <v>1912</v>
      </c>
      <c r="L64" s="612">
        <v>2</v>
      </c>
      <c r="M64" s="612">
        <v>1</v>
      </c>
      <c r="N64" s="612" t="s">
        <v>972</v>
      </c>
      <c r="O64" s="612" t="s">
        <v>972</v>
      </c>
      <c r="P64" s="612">
        <v>1</v>
      </c>
      <c r="Q64" s="612" t="s">
        <v>972</v>
      </c>
      <c r="R64" s="319"/>
      <c r="S64" s="319"/>
      <c r="T64" s="308"/>
    </row>
    <row r="65" spans="2:20" ht="14.4">
      <c r="B65" s="615" t="s">
        <v>1096</v>
      </c>
      <c r="C65" s="615" t="s">
        <v>1419</v>
      </c>
      <c r="D65" s="590" t="s">
        <v>968</v>
      </c>
      <c r="E65" s="590" t="s">
        <v>969</v>
      </c>
      <c r="F65" s="612" t="s">
        <v>2004</v>
      </c>
      <c r="G65" s="618" t="s">
        <v>2005</v>
      </c>
      <c r="H65" s="607" t="s">
        <v>1097</v>
      </c>
      <c r="I65" s="612" t="s">
        <v>1092</v>
      </c>
      <c r="J65" s="612" t="s">
        <v>1911</v>
      </c>
      <c r="K65" s="612" t="s">
        <v>1912</v>
      </c>
      <c r="L65" s="612">
        <v>1</v>
      </c>
      <c r="M65" s="612">
        <v>1</v>
      </c>
      <c r="N65" s="612" t="s">
        <v>972</v>
      </c>
      <c r="O65" s="612" t="s">
        <v>972</v>
      </c>
      <c r="P65" s="612">
        <v>1</v>
      </c>
      <c r="Q65" s="612" t="s">
        <v>972</v>
      </c>
      <c r="R65" s="319"/>
      <c r="S65" s="319"/>
      <c r="T65" s="308"/>
    </row>
    <row r="66" spans="2:20" ht="43.2">
      <c r="B66" s="615" t="s">
        <v>1098</v>
      </c>
      <c r="C66" s="615" t="s">
        <v>1829</v>
      </c>
      <c r="D66" s="590" t="s">
        <v>968</v>
      </c>
      <c r="E66" s="590" t="s">
        <v>969</v>
      </c>
      <c r="F66" s="612" t="s">
        <v>2004</v>
      </c>
      <c r="G66" s="618" t="s">
        <v>2005</v>
      </c>
      <c r="H66" s="607" t="s">
        <v>1099</v>
      </c>
      <c r="I66" s="612" t="s">
        <v>1100</v>
      </c>
      <c r="J66" s="612" t="s">
        <v>1911</v>
      </c>
      <c r="K66" s="612" t="s">
        <v>1912</v>
      </c>
      <c r="L66" s="613">
        <v>2</v>
      </c>
      <c r="M66" s="613">
        <v>1</v>
      </c>
      <c r="N66" s="612" t="s">
        <v>972</v>
      </c>
      <c r="O66" s="612" t="s">
        <v>972</v>
      </c>
      <c r="P66" s="612">
        <v>1</v>
      </c>
      <c r="Q66" s="612" t="s">
        <v>972</v>
      </c>
      <c r="R66" s="319"/>
      <c r="S66" s="319"/>
      <c r="T66" s="308"/>
    </row>
    <row r="67" spans="2:20" ht="28.8">
      <c r="B67" s="615" t="s">
        <v>1101</v>
      </c>
      <c r="C67" s="615" t="s">
        <v>1421</v>
      </c>
      <c r="D67" s="590" t="s">
        <v>968</v>
      </c>
      <c r="E67" s="590" t="s">
        <v>969</v>
      </c>
      <c r="F67" s="612" t="s">
        <v>2004</v>
      </c>
      <c r="G67" s="618" t="s">
        <v>2005</v>
      </c>
      <c r="H67" s="607" t="s">
        <v>1102</v>
      </c>
      <c r="I67" s="612" t="s">
        <v>1100</v>
      </c>
      <c r="J67" s="612" t="s">
        <v>1911</v>
      </c>
      <c r="K67" s="612" t="s">
        <v>1912</v>
      </c>
      <c r="L67" s="613">
        <v>2</v>
      </c>
      <c r="M67" s="613">
        <v>1</v>
      </c>
      <c r="N67" s="612" t="s">
        <v>972</v>
      </c>
      <c r="O67" s="612" t="s">
        <v>972</v>
      </c>
      <c r="P67" s="612">
        <v>1</v>
      </c>
      <c r="Q67" s="612" t="s">
        <v>972</v>
      </c>
      <c r="R67" s="319"/>
      <c r="S67" s="319"/>
      <c r="T67" s="308"/>
    </row>
    <row r="68" spans="2:20" ht="28.8">
      <c r="B68" s="615" t="s">
        <v>1103</v>
      </c>
      <c r="C68" s="615" t="s">
        <v>1422</v>
      </c>
      <c r="D68" s="590" t="s">
        <v>968</v>
      </c>
      <c r="E68" s="590" t="s">
        <v>969</v>
      </c>
      <c r="F68" s="612" t="s">
        <v>2004</v>
      </c>
      <c r="G68" s="618" t="s">
        <v>2005</v>
      </c>
      <c r="H68" s="607" t="s">
        <v>1104</v>
      </c>
      <c r="I68" s="612" t="s">
        <v>1105</v>
      </c>
      <c r="J68" s="612" t="s">
        <v>1911</v>
      </c>
      <c r="K68" s="612" t="s">
        <v>1912</v>
      </c>
      <c r="L68" s="613">
        <v>4</v>
      </c>
      <c r="M68" s="613">
        <v>1</v>
      </c>
      <c r="N68" s="612" t="s">
        <v>972</v>
      </c>
      <c r="O68" s="612" t="s">
        <v>972</v>
      </c>
      <c r="P68" s="612">
        <v>1</v>
      </c>
      <c r="Q68" s="612" t="s">
        <v>972</v>
      </c>
      <c r="R68" s="319"/>
      <c r="S68" s="319"/>
      <c r="T68" s="308"/>
    </row>
    <row r="69" spans="2:20" ht="28.8">
      <c r="B69" s="615" t="s">
        <v>1106</v>
      </c>
      <c r="C69" s="615" t="s">
        <v>1423</v>
      </c>
      <c r="D69" s="590" t="s">
        <v>968</v>
      </c>
      <c r="E69" s="590" t="s">
        <v>969</v>
      </c>
      <c r="F69" s="612" t="s">
        <v>2004</v>
      </c>
      <c r="G69" s="618" t="s">
        <v>2005</v>
      </c>
      <c r="H69" s="607" t="s">
        <v>1107</v>
      </c>
      <c r="I69" s="612" t="s">
        <v>1108</v>
      </c>
      <c r="J69" s="612" t="s">
        <v>1911</v>
      </c>
      <c r="K69" s="612" t="s">
        <v>1912</v>
      </c>
      <c r="L69" s="612">
        <v>1</v>
      </c>
      <c r="M69" s="612">
        <v>1</v>
      </c>
      <c r="N69" s="612" t="s">
        <v>972</v>
      </c>
      <c r="O69" s="612" t="s">
        <v>972</v>
      </c>
      <c r="P69" s="612">
        <v>1</v>
      </c>
      <c r="Q69" s="612" t="s">
        <v>972</v>
      </c>
      <c r="R69" s="319"/>
      <c r="S69" s="319"/>
      <c r="T69" s="308"/>
    </row>
    <row r="70" spans="2:20" ht="28.8">
      <c r="B70" s="615" t="s">
        <v>1109</v>
      </c>
      <c r="C70" s="615" t="s">
        <v>1424</v>
      </c>
      <c r="D70" s="590" t="s">
        <v>968</v>
      </c>
      <c r="E70" s="590" t="s">
        <v>969</v>
      </c>
      <c r="F70" s="612" t="s">
        <v>2004</v>
      </c>
      <c r="G70" s="618" t="s">
        <v>2005</v>
      </c>
      <c r="H70" s="607" t="s">
        <v>1110</v>
      </c>
      <c r="I70" s="612" t="s">
        <v>1108</v>
      </c>
      <c r="J70" s="612" t="s">
        <v>1911</v>
      </c>
      <c r="K70" s="612" t="s">
        <v>1912</v>
      </c>
      <c r="L70" s="612">
        <v>1</v>
      </c>
      <c r="M70" s="612">
        <v>1</v>
      </c>
      <c r="N70" s="612" t="s">
        <v>972</v>
      </c>
      <c r="O70" s="612" t="s">
        <v>972</v>
      </c>
      <c r="P70" s="612">
        <v>1</v>
      </c>
      <c r="Q70" s="612" t="s">
        <v>972</v>
      </c>
      <c r="R70" s="319"/>
      <c r="S70" s="319"/>
      <c r="T70" s="308"/>
    </row>
    <row r="71" spans="2:20" ht="53.25" customHeight="1">
      <c r="B71" s="614"/>
      <c r="C71" s="614" t="s">
        <v>1830</v>
      </c>
      <c r="D71" s="609"/>
      <c r="E71" s="609"/>
      <c r="F71" s="610"/>
      <c r="G71" s="610"/>
      <c r="H71" s="610"/>
      <c r="I71" s="610"/>
      <c r="J71" s="610"/>
      <c r="K71" s="610"/>
      <c r="L71" s="611"/>
      <c r="M71" s="611"/>
      <c r="N71" s="611"/>
      <c r="O71" s="611"/>
      <c r="P71" s="611"/>
      <c r="Q71" s="611"/>
      <c r="R71" s="319"/>
      <c r="S71" s="319"/>
      <c r="T71" s="308"/>
    </row>
    <row r="72" spans="2:20" ht="28.8">
      <c r="B72" s="590" t="s">
        <v>1111</v>
      </c>
      <c r="C72" s="590" t="s">
        <v>1522</v>
      </c>
      <c r="D72" s="590" t="s">
        <v>968</v>
      </c>
      <c r="E72" s="590" t="s">
        <v>969</v>
      </c>
      <c r="F72" s="612" t="s">
        <v>2004</v>
      </c>
      <c r="G72" s="618" t="s">
        <v>2005</v>
      </c>
      <c r="H72" s="607" t="s">
        <v>1112</v>
      </c>
      <c r="I72" s="612">
        <v>13</v>
      </c>
      <c r="J72" s="612" t="s">
        <v>1913</v>
      </c>
      <c r="K72" s="612" t="s">
        <v>1914</v>
      </c>
      <c r="L72" s="613">
        <v>2</v>
      </c>
      <c r="M72" s="613">
        <v>1</v>
      </c>
      <c r="N72" s="612" t="s">
        <v>972</v>
      </c>
      <c r="O72" s="612" t="s">
        <v>972</v>
      </c>
      <c r="P72" s="612">
        <v>1</v>
      </c>
      <c r="Q72" s="612" t="s">
        <v>972</v>
      </c>
      <c r="R72" s="319"/>
      <c r="S72" s="319"/>
      <c r="T72" s="308"/>
    </row>
    <row r="73" spans="2:20" ht="34.5" customHeight="1">
      <c r="B73" s="614"/>
      <c r="C73" s="614" t="s">
        <v>1831</v>
      </c>
      <c r="D73" s="609"/>
      <c r="E73" s="609"/>
      <c r="F73" s="610"/>
      <c r="G73" s="610"/>
      <c r="H73" s="610"/>
      <c r="I73" s="610"/>
      <c r="J73" s="610"/>
      <c r="K73" s="610"/>
      <c r="L73" s="611"/>
      <c r="M73" s="611"/>
      <c r="N73" s="611"/>
      <c r="O73" s="611"/>
      <c r="P73" s="611"/>
      <c r="Q73" s="611"/>
      <c r="R73" s="319"/>
      <c r="S73" s="319"/>
      <c r="T73" s="308"/>
    </row>
    <row r="74" spans="2:20" ht="28.8">
      <c r="B74" s="590" t="s">
        <v>1113</v>
      </c>
      <c r="C74" s="590" t="s">
        <v>1550</v>
      </c>
      <c r="D74" s="590" t="s">
        <v>982</v>
      </c>
      <c r="E74" s="590" t="s">
        <v>972</v>
      </c>
      <c r="F74" s="612" t="s">
        <v>2004</v>
      </c>
      <c r="G74" s="618" t="s">
        <v>2005</v>
      </c>
      <c r="H74" s="607" t="s">
        <v>1114</v>
      </c>
      <c r="I74" s="612" t="s">
        <v>1115</v>
      </c>
      <c r="J74" s="612" t="s">
        <v>1915</v>
      </c>
      <c r="K74" s="612" t="s">
        <v>1916</v>
      </c>
      <c r="L74" s="612">
        <v>1</v>
      </c>
      <c r="M74" s="612">
        <v>1</v>
      </c>
      <c r="N74" s="612" t="s">
        <v>972</v>
      </c>
      <c r="O74" s="612" t="s">
        <v>972</v>
      </c>
      <c r="P74" s="612">
        <v>1</v>
      </c>
      <c r="Q74" s="612" t="s">
        <v>972</v>
      </c>
      <c r="R74" s="319"/>
      <c r="S74" s="319"/>
      <c r="T74" s="308"/>
    </row>
    <row r="75" spans="2:20" ht="28.8">
      <c r="B75" s="590" t="s">
        <v>1116</v>
      </c>
      <c r="C75" s="590" t="s">
        <v>1551</v>
      </c>
      <c r="D75" s="590" t="s">
        <v>968</v>
      </c>
      <c r="E75" s="590" t="s">
        <v>969</v>
      </c>
      <c r="F75" s="612" t="s">
        <v>2004</v>
      </c>
      <c r="G75" s="618" t="s">
        <v>2005</v>
      </c>
      <c r="H75" s="607" t="s">
        <v>1117</v>
      </c>
      <c r="I75" s="612" t="s">
        <v>1118</v>
      </c>
      <c r="J75" s="612" t="s">
        <v>1915</v>
      </c>
      <c r="K75" s="612" t="s">
        <v>1916</v>
      </c>
      <c r="L75" s="612" t="s">
        <v>1119</v>
      </c>
      <c r="M75" s="612">
        <v>1</v>
      </c>
      <c r="N75" s="612" t="s">
        <v>972</v>
      </c>
      <c r="O75" s="612" t="s">
        <v>972</v>
      </c>
      <c r="P75" s="612">
        <v>1</v>
      </c>
      <c r="Q75" s="612" t="s">
        <v>972</v>
      </c>
      <c r="R75" s="319"/>
      <c r="S75" s="319"/>
      <c r="T75" s="308"/>
    </row>
    <row r="76" spans="2:20" ht="30" customHeight="1">
      <c r="B76" s="590" t="s">
        <v>1120</v>
      </c>
      <c r="C76" s="590" t="s">
        <v>1552</v>
      </c>
      <c r="D76" s="590" t="s">
        <v>968</v>
      </c>
      <c r="E76" s="590" t="s">
        <v>969</v>
      </c>
      <c r="F76" s="612" t="s">
        <v>2004</v>
      </c>
      <c r="G76" s="618" t="s">
        <v>2005</v>
      </c>
      <c r="H76" s="607" t="s">
        <v>1121</v>
      </c>
      <c r="I76" s="612" t="s">
        <v>1122</v>
      </c>
      <c r="J76" s="612" t="s">
        <v>1915</v>
      </c>
      <c r="K76" s="612" t="s">
        <v>1916</v>
      </c>
      <c r="L76" s="612">
        <v>2</v>
      </c>
      <c r="M76" s="612">
        <v>1</v>
      </c>
      <c r="N76" s="612" t="s">
        <v>972</v>
      </c>
      <c r="O76" s="612" t="s">
        <v>972</v>
      </c>
      <c r="P76" s="612">
        <v>1</v>
      </c>
      <c r="Q76" s="612" t="s">
        <v>972</v>
      </c>
      <c r="R76" s="319"/>
      <c r="S76" s="319"/>
      <c r="T76" s="308"/>
    </row>
    <row r="77" spans="2:20" ht="33" customHeight="1">
      <c r="B77" s="590" t="s">
        <v>1123</v>
      </c>
      <c r="C77" s="590" t="s">
        <v>1553</v>
      </c>
      <c r="D77" s="590" t="s">
        <v>968</v>
      </c>
      <c r="E77" s="590" t="s">
        <v>969</v>
      </c>
      <c r="F77" s="612" t="s">
        <v>2004</v>
      </c>
      <c r="G77" s="618" t="s">
        <v>2005</v>
      </c>
      <c r="H77" s="607" t="s">
        <v>1124</v>
      </c>
      <c r="I77" s="612" t="s">
        <v>1125</v>
      </c>
      <c r="J77" s="612" t="s">
        <v>1915</v>
      </c>
      <c r="K77" s="612" t="s">
        <v>1916</v>
      </c>
      <c r="L77" s="612">
        <v>2</v>
      </c>
      <c r="M77" s="612">
        <v>1</v>
      </c>
      <c r="N77" s="612" t="s">
        <v>972</v>
      </c>
      <c r="O77" s="612" t="s">
        <v>972</v>
      </c>
      <c r="P77" s="612">
        <v>1</v>
      </c>
      <c r="Q77" s="612" t="s">
        <v>972</v>
      </c>
      <c r="R77" s="319"/>
      <c r="S77" s="319"/>
      <c r="T77" s="308"/>
    </row>
    <row r="78" spans="2:20" ht="28.8">
      <c r="B78" s="590" t="s">
        <v>1126</v>
      </c>
      <c r="C78" s="590" t="s">
        <v>1554</v>
      </c>
      <c r="D78" s="590" t="s">
        <v>968</v>
      </c>
      <c r="E78" s="590" t="s">
        <v>969</v>
      </c>
      <c r="F78" s="612" t="s">
        <v>2004</v>
      </c>
      <c r="G78" s="618" t="s">
        <v>2005</v>
      </c>
      <c r="H78" s="607" t="s">
        <v>1127</v>
      </c>
      <c r="I78" s="612" t="s">
        <v>1125</v>
      </c>
      <c r="J78" s="612" t="s">
        <v>1915</v>
      </c>
      <c r="K78" s="612" t="s">
        <v>1916</v>
      </c>
      <c r="L78" s="612">
        <v>2</v>
      </c>
      <c r="M78" s="612">
        <v>1</v>
      </c>
      <c r="N78" s="612" t="s">
        <v>972</v>
      </c>
      <c r="O78" s="612" t="s">
        <v>972</v>
      </c>
      <c r="P78" s="612">
        <v>1</v>
      </c>
      <c r="Q78" s="612" t="s">
        <v>972</v>
      </c>
      <c r="R78" s="319"/>
      <c r="S78" s="319"/>
      <c r="T78" s="308"/>
    </row>
    <row r="79" spans="2:20" ht="14.4">
      <c r="B79" s="590" t="s">
        <v>1128</v>
      </c>
      <c r="C79" s="590" t="s">
        <v>1555</v>
      </c>
      <c r="D79" s="590" t="s">
        <v>968</v>
      </c>
      <c r="E79" s="590" t="s">
        <v>969</v>
      </c>
      <c r="F79" s="612" t="s">
        <v>2004</v>
      </c>
      <c r="G79" s="618" t="s">
        <v>2005</v>
      </c>
      <c r="H79" s="607" t="s">
        <v>1129</v>
      </c>
      <c r="I79" s="612" t="s">
        <v>1130</v>
      </c>
      <c r="J79" s="612" t="s">
        <v>1915</v>
      </c>
      <c r="K79" s="612" t="s">
        <v>1916</v>
      </c>
      <c r="L79" s="612">
        <v>2</v>
      </c>
      <c r="M79" s="612">
        <v>1</v>
      </c>
      <c r="N79" s="612" t="s">
        <v>972</v>
      </c>
      <c r="O79" s="612" t="s">
        <v>972</v>
      </c>
      <c r="P79" s="612">
        <v>1</v>
      </c>
      <c r="Q79" s="612" t="s">
        <v>972</v>
      </c>
      <c r="R79" s="319"/>
      <c r="S79" s="319"/>
      <c r="T79" s="308"/>
    </row>
    <row r="80" spans="2:20" ht="14.4">
      <c r="B80" s="590" t="s">
        <v>1131</v>
      </c>
      <c r="C80" s="590" t="s">
        <v>1556</v>
      </c>
      <c r="D80" s="590" t="s">
        <v>968</v>
      </c>
      <c r="E80" s="590" t="s">
        <v>969</v>
      </c>
      <c r="F80" s="612" t="s">
        <v>2004</v>
      </c>
      <c r="G80" s="618" t="s">
        <v>2005</v>
      </c>
      <c r="H80" s="607" t="s">
        <v>1132</v>
      </c>
      <c r="I80" s="612" t="s">
        <v>1133</v>
      </c>
      <c r="J80" s="612" t="s">
        <v>1915</v>
      </c>
      <c r="K80" s="612" t="s">
        <v>1916</v>
      </c>
      <c r="L80" s="613">
        <v>2</v>
      </c>
      <c r="M80" s="613">
        <v>1</v>
      </c>
      <c r="N80" s="612" t="s">
        <v>972</v>
      </c>
      <c r="O80" s="612" t="s">
        <v>972</v>
      </c>
      <c r="P80" s="612">
        <v>1</v>
      </c>
      <c r="Q80" s="612" t="s">
        <v>972</v>
      </c>
      <c r="R80" s="319"/>
      <c r="S80" s="319"/>
      <c r="T80" s="308"/>
    </row>
    <row r="81" spans="1:20" ht="28.8">
      <c r="B81" s="590" t="s">
        <v>1134</v>
      </c>
      <c r="C81" s="590" t="s">
        <v>1557</v>
      </c>
      <c r="D81" s="590" t="s">
        <v>968</v>
      </c>
      <c r="E81" s="590" t="s">
        <v>969</v>
      </c>
      <c r="F81" s="612" t="s">
        <v>2004</v>
      </c>
      <c r="G81" s="618" t="s">
        <v>2005</v>
      </c>
      <c r="H81" s="607" t="s">
        <v>1135</v>
      </c>
      <c r="I81" s="612" t="s">
        <v>1136</v>
      </c>
      <c r="J81" s="612" t="s">
        <v>1915</v>
      </c>
      <c r="K81" s="612" t="s">
        <v>1916</v>
      </c>
      <c r="L81" s="613">
        <v>4</v>
      </c>
      <c r="M81" s="613">
        <v>1</v>
      </c>
      <c r="N81" s="612" t="s">
        <v>972</v>
      </c>
      <c r="O81" s="612" t="s">
        <v>972</v>
      </c>
      <c r="P81" s="612">
        <v>1</v>
      </c>
      <c r="Q81" s="612" t="s">
        <v>972</v>
      </c>
      <c r="R81" s="319"/>
      <c r="S81" s="319"/>
      <c r="T81" s="308"/>
    </row>
    <row r="82" spans="1:20" ht="14.4">
      <c r="B82" s="590" t="s">
        <v>1137</v>
      </c>
      <c r="C82" s="590" t="s">
        <v>1558</v>
      </c>
      <c r="D82" s="590" t="s">
        <v>968</v>
      </c>
      <c r="E82" s="590" t="s">
        <v>969</v>
      </c>
      <c r="F82" s="612" t="s">
        <v>2004</v>
      </c>
      <c r="G82" s="618" t="s">
        <v>2005</v>
      </c>
      <c r="H82" s="607" t="s">
        <v>1138</v>
      </c>
      <c r="I82" s="612" t="s">
        <v>1139</v>
      </c>
      <c r="J82" s="612" t="s">
        <v>1915</v>
      </c>
      <c r="K82" s="612" t="s">
        <v>1916</v>
      </c>
      <c r="L82" s="612">
        <v>2</v>
      </c>
      <c r="M82" s="612">
        <v>1</v>
      </c>
      <c r="N82" s="612" t="s">
        <v>972</v>
      </c>
      <c r="O82" s="612" t="s">
        <v>972</v>
      </c>
      <c r="P82" s="612">
        <v>1</v>
      </c>
      <c r="Q82" s="612" t="s">
        <v>972</v>
      </c>
      <c r="R82" s="319"/>
      <c r="S82" s="319"/>
      <c r="T82" s="308"/>
    </row>
    <row r="83" spans="1:20" ht="34.5" customHeight="1">
      <c r="A83" s="317"/>
      <c r="B83" s="614"/>
      <c r="C83" s="614" t="s">
        <v>1832</v>
      </c>
      <c r="D83" s="609"/>
      <c r="E83" s="609"/>
      <c r="F83" s="610"/>
      <c r="G83" s="610"/>
      <c r="H83" s="610"/>
      <c r="I83" s="610"/>
      <c r="J83" s="610"/>
      <c r="K83" s="611"/>
      <c r="L83" s="611"/>
      <c r="M83" s="611"/>
      <c r="N83" s="611"/>
      <c r="O83" s="611"/>
      <c r="P83" s="611"/>
      <c r="Q83" s="611"/>
      <c r="R83" s="319"/>
      <c r="S83" s="319"/>
      <c r="T83" s="308"/>
    </row>
    <row r="84" spans="1:20" ht="28.8">
      <c r="A84" s="318"/>
      <c r="B84" s="590" t="s">
        <v>1140</v>
      </c>
      <c r="C84" s="590" t="s">
        <v>1641</v>
      </c>
      <c r="D84" s="590" t="s">
        <v>982</v>
      </c>
      <c r="E84" s="590" t="s">
        <v>972</v>
      </c>
      <c r="F84" s="612" t="s">
        <v>2004</v>
      </c>
      <c r="G84" s="618" t="s">
        <v>2005</v>
      </c>
      <c r="H84" s="607" t="s">
        <v>1141</v>
      </c>
      <c r="I84" s="612" t="s">
        <v>1142</v>
      </c>
      <c r="J84" s="612" t="s">
        <v>1862</v>
      </c>
      <c r="K84" s="612" t="s">
        <v>1917</v>
      </c>
      <c r="L84" s="612">
        <v>1</v>
      </c>
      <c r="M84" s="612">
        <v>1</v>
      </c>
      <c r="N84" s="612" t="s">
        <v>972</v>
      </c>
      <c r="O84" s="612" t="s">
        <v>972</v>
      </c>
      <c r="P84" s="612">
        <v>1</v>
      </c>
      <c r="Q84" s="612" t="s">
        <v>972</v>
      </c>
      <c r="R84" s="319"/>
      <c r="S84" s="319"/>
      <c r="T84" s="308"/>
    </row>
    <row r="85" spans="1:20" ht="14.4">
      <c r="A85" s="318"/>
      <c r="B85" s="590" t="s">
        <v>1143</v>
      </c>
      <c r="C85" s="590" t="s">
        <v>1642</v>
      </c>
      <c r="D85" s="590" t="s">
        <v>968</v>
      </c>
      <c r="E85" s="590" t="s">
        <v>969</v>
      </c>
      <c r="F85" s="612" t="s">
        <v>2004</v>
      </c>
      <c r="G85" s="618" t="s">
        <v>2005</v>
      </c>
      <c r="H85" s="607" t="s">
        <v>1144</v>
      </c>
      <c r="I85" s="612" t="s">
        <v>1145</v>
      </c>
      <c r="J85" s="612" t="s">
        <v>1862</v>
      </c>
      <c r="K85" s="612" t="s">
        <v>1917</v>
      </c>
      <c r="L85" s="612">
        <v>2</v>
      </c>
      <c r="M85" s="612">
        <v>1</v>
      </c>
      <c r="N85" s="612" t="s">
        <v>972</v>
      </c>
      <c r="O85" s="612" t="s">
        <v>972</v>
      </c>
      <c r="P85" s="612">
        <v>1</v>
      </c>
      <c r="Q85" s="612" t="s">
        <v>972</v>
      </c>
      <c r="R85" s="319"/>
      <c r="S85" s="319"/>
      <c r="T85" s="308"/>
    </row>
    <row r="86" spans="1:20" ht="14.4">
      <c r="A86" s="318"/>
      <c r="B86" s="590" t="s">
        <v>1146</v>
      </c>
      <c r="C86" s="590" t="s">
        <v>1643</v>
      </c>
      <c r="D86" s="590" t="s">
        <v>968</v>
      </c>
      <c r="E86" s="590" t="s">
        <v>969</v>
      </c>
      <c r="F86" s="612" t="s">
        <v>2004</v>
      </c>
      <c r="G86" s="618" t="s">
        <v>2005</v>
      </c>
      <c r="H86" s="607" t="s">
        <v>1144</v>
      </c>
      <c r="I86" s="612" t="s">
        <v>1145</v>
      </c>
      <c r="J86" s="612" t="s">
        <v>1862</v>
      </c>
      <c r="K86" s="612" t="s">
        <v>1917</v>
      </c>
      <c r="L86" s="612">
        <v>2</v>
      </c>
      <c r="M86" s="612">
        <v>1</v>
      </c>
      <c r="N86" s="612" t="s">
        <v>972</v>
      </c>
      <c r="O86" s="612" t="s">
        <v>972</v>
      </c>
      <c r="P86" s="612">
        <v>1</v>
      </c>
      <c r="Q86" s="612" t="s">
        <v>972</v>
      </c>
      <c r="R86" s="319"/>
      <c r="S86" s="319"/>
      <c r="T86" s="308"/>
    </row>
    <row r="87" spans="1:20" ht="28.8">
      <c r="A87" s="318"/>
      <c r="B87" s="590" t="s">
        <v>1147</v>
      </c>
      <c r="C87" s="590" t="s">
        <v>1685</v>
      </c>
      <c r="D87" s="590" t="s">
        <v>968</v>
      </c>
      <c r="E87" s="590" t="s">
        <v>969</v>
      </c>
      <c r="F87" s="612" t="s">
        <v>2004</v>
      </c>
      <c r="G87" s="618" t="s">
        <v>2005</v>
      </c>
      <c r="H87" s="607" t="s">
        <v>1148</v>
      </c>
      <c r="I87" s="612" t="s">
        <v>1149</v>
      </c>
      <c r="J87" s="612" t="s">
        <v>1862</v>
      </c>
      <c r="K87" s="612" t="s">
        <v>1917</v>
      </c>
      <c r="L87" s="612">
        <v>2</v>
      </c>
      <c r="M87" s="612">
        <v>1</v>
      </c>
      <c r="N87" s="612" t="s">
        <v>972</v>
      </c>
      <c r="O87" s="612" t="s">
        <v>972</v>
      </c>
      <c r="P87" s="612">
        <v>1</v>
      </c>
      <c r="Q87" s="612" t="s">
        <v>972</v>
      </c>
      <c r="R87" s="319"/>
      <c r="S87" s="319"/>
      <c r="T87" s="308"/>
    </row>
    <row r="88" spans="1:20" ht="28.8">
      <c r="A88" s="318"/>
      <c r="B88" s="590" t="s">
        <v>1150</v>
      </c>
      <c r="C88" s="590" t="s">
        <v>1708</v>
      </c>
      <c r="D88" s="590" t="s">
        <v>968</v>
      </c>
      <c r="E88" s="590" t="s">
        <v>969</v>
      </c>
      <c r="F88" s="612" t="s">
        <v>2004</v>
      </c>
      <c r="G88" s="618" t="s">
        <v>2005</v>
      </c>
      <c r="H88" s="607" t="s">
        <v>1151</v>
      </c>
      <c r="I88" s="612" t="s">
        <v>1149</v>
      </c>
      <c r="J88" s="612" t="s">
        <v>1862</v>
      </c>
      <c r="K88" s="612" t="s">
        <v>1917</v>
      </c>
      <c r="L88" s="612">
        <v>2</v>
      </c>
      <c r="M88" s="612">
        <v>1</v>
      </c>
      <c r="N88" s="612" t="s">
        <v>972</v>
      </c>
      <c r="O88" s="612" t="s">
        <v>972</v>
      </c>
      <c r="P88" s="612">
        <v>1</v>
      </c>
      <c r="Q88" s="612" t="s">
        <v>972</v>
      </c>
      <c r="R88" s="319"/>
      <c r="S88" s="319"/>
      <c r="T88" s="308"/>
    </row>
    <row r="89" spans="1:20" ht="28.8">
      <c r="A89" s="318"/>
      <c r="B89" s="590" t="s">
        <v>1152</v>
      </c>
      <c r="C89" s="590" t="s">
        <v>1646</v>
      </c>
      <c r="D89" s="590" t="s">
        <v>968</v>
      </c>
      <c r="E89" s="590" t="s">
        <v>969</v>
      </c>
      <c r="F89" s="612" t="s">
        <v>2004</v>
      </c>
      <c r="G89" s="618" t="s">
        <v>2005</v>
      </c>
      <c r="H89" s="607" t="s">
        <v>1153</v>
      </c>
      <c r="I89" s="612" t="s">
        <v>1154</v>
      </c>
      <c r="J89" s="612" t="s">
        <v>1862</v>
      </c>
      <c r="K89" s="612" t="s">
        <v>1917</v>
      </c>
      <c r="L89" s="612">
        <v>2</v>
      </c>
      <c r="M89" s="612">
        <v>1</v>
      </c>
      <c r="N89" s="612" t="s">
        <v>972</v>
      </c>
      <c r="O89" s="612" t="s">
        <v>972</v>
      </c>
      <c r="P89" s="612">
        <v>1</v>
      </c>
      <c r="Q89" s="612" t="s">
        <v>972</v>
      </c>
      <c r="R89" s="319"/>
      <c r="S89" s="319"/>
      <c r="T89" s="308"/>
    </row>
    <row r="90" spans="1:20" ht="42" customHeight="1">
      <c r="A90" s="318"/>
      <c r="B90" s="614"/>
      <c r="C90" s="614" t="s">
        <v>1833</v>
      </c>
      <c r="D90" s="609"/>
      <c r="E90" s="609"/>
      <c r="F90" s="610"/>
      <c r="G90" s="610"/>
      <c r="H90" s="610"/>
      <c r="I90" s="610"/>
      <c r="J90" s="610"/>
      <c r="K90" s="611"/>
      <c r="L90" s="611"/>
      <c r="M90" s="611"/>
      <c r="N90" s="611"/>
      <c r="O90" s="611"/>
      <c r="P90" s="611"/>
      <c r="Q90" s="611"/>
      <c r="R90" s="319"/>
      <c r="S90" s="319"/>
      <c r="T90" s="308"/>
    </row>
    <row r="91" spans="1:20" ht="28.8">
      <c r="A91" s="318"/>
      <c r="B91" s="590" t="s">
        <v>1155</v>
      </c>
      <c r="C91" s="590" t="s">
        <v>1722</v>
      </c>
      <c r="D91" s="590" t="s">
        <v>982</v>
      </c>
      <c r="E91" s="590" t="s">
        <v>972</v>
      </c>
      <c r="F91" s="612" t="s">
        <v>2004</v>
      </c>
      <c r="G91" s="618" t="s">
        <v>2005</v>
      </c>
      <c r="H91" s="607" t="s">
        <v>1156</v>
      </c>
      <c r="I91" s="612" t="s">
        <v>1157</v>
      </c>
      <c r="J91" s="612" t="s">
        <v>1864</v>
      </c>
      <c r="K91" s="612" t="s">
        <v>1918</v>
      </c>
      <c r="L91" s="612">
        <v>1</v>
      </c>
      <c r="M91" s="612">
        <v>1</v>
      </c>
      <c r="N91" s="612" t="s">
        <v>1158</v>
      </c>
      <c r="O91" s="612" t="s">
        <v>972</v>
      </c>
      <c r="P91" s="612">
        <v>1</v>
      </c>
      <c r="Q91" s="612" t="s">
        <v>1158</v>
      </c>
      <c r="R91" s="319"/>
      <c r="S91" s="319"/>
      <c r="T91" s="308"/>
    </row>
    <row r="92" spans="1:20" ht="14.4">
      <c r="A92" s="318"/>
      <c r="B92" s="590" t="s">
        <v>1159</v>
      </c>
      <c r="C92" s="590" t="s">
        <v>1716</v>
      </c>
      <c r="D92" s="590" t="s">
        <v>968</v>
      </c>
      <c r="E92" s="590" t="s">
        <v>969</v>
      </c>
      <c r="F92" s="612" t="s">
        <v>2004</v>
      </c>
      <c r="G92" s="618" t="s">
        <v>2005</v>
      </c>
      <c r="H92" s="607" t="s">
        <v>1160</v>
      </c>
      <c r="I92" s="612" t="s">
        <v>1161</v>
      </c>
      <c r="J92" s="612" t="s">
        <v>1864</v>
      </c>
      <c r="K92" s="612" t="s">
        <v>1918</v>
      </c>
      <c r="L92" s="612">
        <v>2</v>
      </c>
      <c r="M92" s="612">
        <v>1</v>
      </c>
      <c r="N92" s="612" t="s">
        <v>972</v>
      </c>
      <c r="O92" s="612" t="s">
        <v>972</v>
      </c>
      <c r="P92" s="612">
        <v>1</v>
      </c>
      <c r="Q92" s="612" t="s">
        <v>972</v>
      </c>
      <c r="R92" s="319"/>
      <c r="S92" s="319"/>
      <c r="T92" s="308"/>
    </row>
    <row r="93" spans="1:20" ht="28.8">
      <c r="A93" s="318"/>
      <c r="B93" s="590" t="s">
        <v>1162</v>
      </c>
      <c r="C93" s="590" t="s">
        <v>1732</v>
      </c>
      <c r="D93" s="590" t="s">
        <v>982</v>
      </c>
      <c r="E93" s="590" t="s">
        <v>972</v>
      </c>
      <c r="F93" s="612" t="s">
        <v>2004</v>
      </c>
      <c r="G93" s="618" t="s">
        <v>2005</v>
      </c>
      <c r="H93" s="607" t="s">
        <v>1163</v>
      </c>
      <c r="I93" s="612" t="s">
        <v>1164</v>
      </c>
      <c r="J93" s="612" t="s">
        <v>1864</v>
      </c>
      <c r="K93" s="612" t="s">
        <v>1918</v>
      </c>
      <c r="L93" s="612">
        <v>1</v>
      </c>
      <c r="M93" s="612">
        <v>1</v>
      </c>
      <c r="N93" s="612" t="s">
        <v>972</v>
      </c>
      <c r="O93" s="612" t="s">
        <v>972</v>
      </c>
      <c r="P93" s="612">
        <v>1</v>
      </c>
      <c r="Q93" s="612" t="s">
        <v>972</v>
      </c>
      <c r="R93" s="319"/>
      <c r="S93" s="319"/>
      <c r="T93" s="308"/>
    </row>
    <row r="94" spans="1:20" ht="27" customHeight="1">
      <c r="A94" s="318"/>
      <c r="B94" s="590" t="s">
        <v>1165</v>
      </c>
      <c r="C94" s="590" t="s">
        <v>1718</v>
      </c>
      <c r="D94" s="590" t="s">
        <v>968</v>
      </c>
      <c r="E94" s="590" t="s">
        <v>969</v>
      </c>
      <c r="F94" s="612" t="s">
        <v>2004</v>
      </c>
      <c r="G94" s="618" t="s">
        <v>2005</v>
      </c>
      <c r="H94" s="607" t="s">
        <v>1166</v>
      </c>
      <c r="I94" s="612" t="s">
        <v>1167</v>
      </c>
      <c r="J94" s="612" t="s">
        <v>1864</v>
      </c>
      <c r="K94" s="612" t="s">
        <v>1918</v>
      </c>
      <c r="L94" s="612">
        <v>2</v>
      </c>
      <c r="M94" s="612">
        <v>1</v>
      </c>
      <c r="N94" s="612" t="s">
        <v>972</v>
      </c>
      <c r="O94" s="612" t="s">
        <v>972</v>
      </c>
      <c r="P94" s="612">
        <v>1</v>
      </c>
      <c r="Q94" s="612" t="s">
        <v>972</v>
      </c>
      <c r="R94" s="319"/>
      <c r="S94" s="319"/>
      <c r="T94" s="308"/>
    </row>
    <row r="95" spans="1:20" ht="28.8">
      <c r="A95" s="318"/>
      <c r="B95" s="590" t="s">
        <v>1168</v>
      </c>
      <c r="C95" s="590" t="s">
        <v>1719</v>
      </c>
      <c r="D95" s="590" t="s">
        <v>968</v>
      </c>
      <c r="E95" s="590" t="s">
        <v>969</v>
      </c>
      <c r="F95" s="612" t="s">
        <v>2004</v>
      </c>
      <c r="G95" s="618" t="s">
        <v>2005</v>
      </c>
      <c r="H95" s="607" t="s">
        <v>1104</v>
      </c>
      <c r="I95" s="612" t="s">
        <v>1169</v>
      </c>
      <c r="J95" s="612" t="s">
        <v>1864</v>
      </c>
      <c r="K95" s="612" t="s">
        <v>1918</v>
      </c>
      <c r="L95" s="613">
        <v>4</v>
      </c>
      <c r="M95" s="613">
        <v>1</v>
      </c>
      <c r="N95" s="612" t="s">
        <v>972</v>
      </c>
      <c r="O95" s="612" t="s">
        <v>972</v>
      </c>
      <c r="P95" s="612">
        <v>1</v>
      </c>
      <c r="Q95" s="612" t="s">
        <v>972</v>
      </c>
      <c r="R95" s="319"/>
      <c r="S95" s="319"/>
      <c r="T95" s="308"/>
    </row>
    <row r="96" spans="1:20" ht="14.4">
      <c r="A96" s="318"/>
      <c r="B96" s="590" t="s">
        <v>1170</v>
      </c>
      <c r="C96" s="590" t="s">
        <v>1720</v>
      </c>
      <c r="D96" s="590" t="s">
        <v>968</v>
      </c>
      <c r="E96" s="590" t="s">
        <v>969</v>
      </c>
      <c r="F96" s="612" t="s">
        <v>2004</v>
      </c>
      <c r="G96" s="618" t="s">
        <v>2005</v>
      </c>
      <c r="H96" s="607" t="s">
        <v>1171</v>
      </c>
      <c r="I96" s="612" t="s">
        <v>1172</v>
      </c>
      <c r="J96" s="612" t="s">
        <v>1864</v>
      </c>
      <c r="K96" s="612" t="s">
        <v>1918</v>
      </c>
      <c r="L96" s="612">
        <v>2</v>
      </c>
      <c r="M96" s="612">
        <v>1</v>
      </c>
      <c r="N96" s="612" t="s">
        <v>972</v>
      </c>
      <c r="O96" s="612" t="s">
        <v>972</v>
      </c>
      <c r="P96" s="612">
        <v>1</v>
      </c>
      <c r="Q96" s="612" t="s">
        <v>972</v>
      </c>
      <c r="R96" s="319"/>
      <c r="S96" s="319"/>
      <c r="T96" s="308"/>
    </row>
    <row r="97" spans="1:20" ht="14.4">
      <c r="A97" s="318"/>
      <c r="B97" s="590" t="s">
        <v>1173</v>
      </c>
      <c r="C97" s="590" t="s">
        <v>1721</v>
      </c>
      <c r="D97" s="590" t="s">
        <v>968</v>
      </c>
      <c r="E97" s="590" t="s">
        <v>993</v>
      </c>
      <c r="F97" s="612" t="s">
        <v>2004</v>
      </c>
      <c r="G97" s="618" t="s">
        <v>2005</v>
      </c>
      <c r="H97" s="607" t="s">
        <v>1174</v>
      </c>
      <c r="I97" s="612" t="s">
        <v>1175</v>
      </c>
      <c r="J97" s="612" t="s">
        <v>1864</v>
      </c>
      <c r="K97" s="612" t="s">
        <v>1918</v>
      </c>
      <c r="L97" s="612">
        <v>2</v>
      </c>
      <c r="M97" s="612">
        <v>1</v>
      </c>
      <c r="N97" s="612" t="s">
        <v>972</v>
      </c>
      <c r="O97" s="612" t="s">
        <v>972</v>
      </c>
      <c r="P97" s="612">
        <v>1</v>
      </c>
      <c r="Q97" s="612" t="s">
        <v>972</v>
      </c>
      <c r="R97" s="319"/>
      <c r="S97" s="319"/>
      <c r="T97" s="308"/>
    </row>
    <row r="98" spans="1:20" ht="31.5" customHeight="1">
      <c r="A98" s="318"/>
      <c r="B98" s="614"/>
      <c r="C98" s="614" t="s">
        <v>1868</v>
      </c>
      <c r="D98" s="609"/>
      <c r="E98" s="609"/>
      <c r="F98" s="610"/>
      <c r="G98" s="610"/>
      <c r="H98" s="610"/>
      <c r="I98" s="610"/>
      <c r="J98" s="610"/>
      <c r="K98" s="611"/>
      <c r="L98" s="611"/>
      <c r="M98" s="611"/>
      <c r="N98" s="611"/>
      <c r="O98" s="611"/>
      <c r="P98" s="611"/>
      <c r="Q98" s="611"/>
      <c r="R98" s="319"/>
      <c r="S98" s="319"/>
      <c r="T98" s="308"/>
    </row>
    <row r="99" spans="1:20" ht="43.2">
      <c r="A99" s="318"/>
      <c r="B99" s="590" t="s">
        <v>1176</v>
      </c>
      <c r="C99" s="590" t="s">
        <v>1204</v>
      </c>
      <c r="D99" s="590" t="s">
        <v>982</v>
      </c>
      <c r="E99" s="590" t="s">
        <v>972</v>
      </c>
      <c r="F99" s="612" t="s">
        <v>2004</v>
      </c>
      <c r="G99" s="618" t="s">
        <v>2005</v>
      </c>
      <c r="H99" s="607" t="s">
        <v>1177</v>
      </c>
      <c r="I99" s="612">
        <v>17</v>
      </c>
      <c r="J99" s="612" t="s">
        <v>1866</v>
      </c>
      <c r="K99" s="612" t="s">
        <v>1919</v>
      </c>
      <c r="L99" s="612">
        <v>1</v>
      </c>
      <c r="M99" s="612">
        <v>1</v>
      </c>
      <c r="N99" s="612" t="s">
        <v>1178</v>
      </c>
      <c r="O99" s="612" t="s">
        <v>972</v>
      </c>
      <c r="P99" s="612">
        <v>1</v>
      </c>
      <c r="Q99" s="612" t="s">
        <v>1178</v>
      </c>
      <c r="R99" s="319"/>
      <c r="S99" s="319"/>
      <c r="T99" s="308"/>
    </row>
    <row r="100" spans="1:20" ht="28.8">
      <c r="A100" s="318"/>
      <c r="B100" s="590" t="s">
        <v>1179</v>
      </c>
      <c r="C100" s="590" t="s">
        <v>1217</v>
      </c>
      <c r="D100" s="590" t="s">
        <v>968</v>
      </c>
      <c r="E100" s="590" t="s">
        <v>969</v>
      </c>
      <c r="F100" s="612" t="s">
        <v>2004</v>
      </c>
      <c r="G100" s="618" t="s">
        <v>2005</v>
      </c>
      <c r="H100" s="607" t="s">
        <v>1180</v>
      </c>
      <c r="I100" s="612">
        <v>17</v>
      </c>
      <c r="J100" s="612" t="s">
        <v>1866</v>
      </c>
      <c r="K100" s="612" t="s">
        <v>1919</v>
      </c>
      <c r="L100" s="612">
        <v>1</v>
      </c>
      <c r="M100" s="612">
        <v>1</v>
      </c>
      <c r="N100" s="612" t="s">
        <v>972</v>
      </c>
      <c r="O100" s="612" t="s">
        <v>972</v>
      </c>
      <c r="P100" s="612">
        <v>1</v>
      </c>
      <c r="Q100" s="612" t="s">
        <v>972</v>
      </c>
      <c r="R100" s="319"/>
      <c r="S100" s="319"/>
      <c r="T100" s="308"/>
    </row>
    <row r="101" spans="1:20" ht="28.8">
      <c r="A101" s="318"/>
      <c r="B101" s="614"/>
      <c r="C101" s="614" t="s">
        <v>1834</v>
      </c>
      <c r="D101" s="609"/>
      <c r="E101" s="609"/>
      <c r="F101" s="610"/>
      <c r="G101" s="610"/>
      <c r="H101" s="610"/>
      <c r="I101" s="610"/>
      <c r="J101" s="610"/>
      <c r="K101" s="611"/>
      <c r="L101" s="611"/>
      <c r="M101" s="611"/>
      <c r="N101" s="611"/>
      <c r="O101" s="611"/>
      <c r="P101" s="611"/>
      <c r="Q101" s="611"/>
      <c r="R101" s="319"/>
      <c r="S101" s="319"/>
      <c r="T101" s="308"/>
    </row>
    <row r="102" spans="1:20" ht="182.25" customHeight="1">
      <c r="B102" s="590" t="s">
        <v>1181</v>
      </c>
      <c r="C102" s="590" t="s">
        <v>1232</v>
      </c>
      <c r="D102" s="590" t="s">
        <v>982</v>
      </c>
      <c r="E102" s="590" t="s">
        <v>972</v>
      </c>
      <c r="F102" s="612" t="s">
        <v>2004</v>
      </c>
      <c r="G102" s="618" t="s">
        <v>2005</v>
      </c>
      <c r="H102" s="607" t="s">
        <v>1182</v>
      </c>
      <c r="I102" s="612" t="s">
        <v>1183</v>
      </c>
      <c r="J102" s="612" t="s">
        <v>1920</v>
      </c>
      <c r="K102" s="612" t="s">
        <v>1921</v>
      </c>
      <c r="L102" s="613">
        <v>1</v>
      </c>
      <c r="M102" s="613">
        <v>1</v>
      </c>
      <c r="N102" s="612" t="s">
        <v>1184</v>
      </c>
      <c r="O102" s="612" t="s">
        <v>972</v>
      </c>
      <c r="P102" s="612">
        <v>1</v>
      </c>
      <c r="Q102" s="612" t="s">
        <v>1184</v>
      </c>
      <c r="R102" s="319"/>
      <c r="S102" s="319"/>
      <c r="T102" s="308"/>
    </row>
    <row r="103" spans="1:20" ht="14.4">
      <c r="B103" s="590" t="s">
        <v>1185</v>
      </c>
      <c r="C103" s="590" t="s">
        <v>1233</v>
      </c>
      <c r="D103" s="590" t="s">
        <v>968</v>
      </c>
      <c r="E103" s="590" t="s">
        <v>993</v>
      </c>
      <c r="F103" s="612" t="s">
        <v>2004</v>
      </c>
      <c r="G103" s="618" t="s">
        <v>2005</v>
      </c>
      <c r="H103" s="607" t="s">
        <v>1186</v>
      </c>
      <c r="I103" s="612" t="s">
        <v>1187</v>
      </c>
      <c r="J103" s="612" t="s">
        <v>1920</v>
      </c>
      <c r="K103" s="612" t="s">
        <v>1921</v>
      </c>
      <c r="L103" s="613">
        <v>1</v>
      </c>
      <c r="M103" s="613">
        <v>1</v>
      </c>
      <c r="N103" s="612">
        <v>1</v>
      </c>
      <c r="O103" s="612" t="s">
        <v>972</v>
      </c>
      <c r="P103" s="612">
        <v>1</v>
      </c>
      <c r="Q103" s="612">
        <v>1</v>
      </c>
      <c r="R103" s="319"/>
      <c r="S103" s="319"/>
      <c r="T103" s="308"/>
    </row>
    <row r="104" spans="1:20" ht="28.8">
      <c r="B104" s="590" t="s">
        <v>1188</v>
      </c>
      <c r="C104" s="590" t="s">
        <v>1234</v>
      </c>
      <c r="D104" s="590" t="s">
        <v>968</v>
      </c>
      <c r="E104" s="590" t="s">
        <v>993</v>
      </c>
      <c r="F104" s="612" t="s">
        <v>2004</v>
      </c>
      <c r="G104" s="618" t="s">
        <v>2005</v>
      </c>
      <c r="H104" s="607" t="s">
        <v>1189</v>
      </c>
      <c r="I104" s="612" t="s">
        <v>1190</v>
      </c>
      <c r="J104" s="612" t="s">
        <v>1920</v>
      </c>
      <c r="K104" s="612" t="s">
        <v>1921</v>
      </c>
      <c r="L104" s="613">
        <v>1</v>
      </c>
      <c r="M104" s="613">
        <v>1</v>
      </c>
      <c r="N104" s="612">
        <v>1</v>
      </c>
      <c r="O104" s="612" t="s">
        <v>972</v>
      </c>
      <c r="P104" s="612">
        <v>1</v>
      </c>
      <c r="Q104" s="612">
        <v>1</v>
      </c>
      <c r="R104" s="319"/>
      <c r="S104" s="319"/>
      <c r="T104" s="308"/>
    </row>
    <row r="105" spans="1:20" ht="14.4">
      <c r="B105" s="590" t="s">
        <v>1191</v>
      </c>
      <c r="C105" s="590" t="s">
        <v>1235</v>
      </c>
      <c r="D105" s="590" t="s">
        <v>968</v>
      </c>
      <c r="E105" s="590" t="s">
        <v>993</v>
      </c>
      <c r="F105" s="612" t="s">
        <v>2004</v>
      </c>
      <c r="G105" s="618" t="s">
        <v>2005</v>
      </c>
      <c r="H105" s="607" t="s">
        <v>1192</v>
      </c>
      <c r="I105" s="612" t="s">
        <v>1193</v>
      </c>
      <c r="J105" s="612" t="s">
        <v>1920</v>
      </c>
      <c r="K105" s="612" t="s">
        <v>1921</v>
      </c>
      <c r="L105" s="613">
        <v>1</v>
      </c>
      <c r="M105" s="613">
        <v>1</v>
      </c>
      <c r="N105" s="612">
        <v>1</v>
      </c>
      <c r="O105" s="612" t="s">
        <v>972</v>
      </c>
      <c r="P105" s="612">
        <v>1</v>
      </c>
      <c r="Q105" s="612">
        <v>1</v>
      </c>
      <c r="R105" s="319"/>
      <c r="S105" s="319"/>
      <c r="T105" s="308"/>
    </row>
    <row r="106" spans="1:20" ht="14.4">
      <c r="B106" s="590" t="s">
        <v>1194</v>
      </c>
      <c r="C106" s="590" t="s">
        <v>1236</v>
      </c>
      <c r="D106" s="590" t="s">
        <v>968</v>
      </c>
      <c r="E106" s="590" t="s">
        <v>993</v>
      </c>
      <c r="F106" s="612" t="s">
        <v>2004</v>
      </c>
      <c r="G106" s="618" t="s">
        <v>2005</v>
      </c>
      <c r="H106" s="607" t="s">
        <v>1195</v>
      </c>
      <c r="I106" s="612" t="s">
        <v>1196</v>
      </c>
      <c r="J106" s="612" t="s">
        <v>1920</v>
      </c>
      <c r="K106" s="612" t="s">
        <v>1921</v>
      </c>
      <c r="L106" s="613">
        <v>1</v>
      </c>
      <c r="M106" s="613">
        <v>1</v>
      </c>
      <c r="N106" s="612">
        <v>1</v>
      </c>
      <c r="O106" s="612" t="s">
        <v>972</v>
      </c>
      <c r="P106" s="612">
        <v>1</v>
      </c>
      <c r="Q106" s="612">
        <v>1</v>
      </c>
      <c r="R106" s="319"/>
      <c r="S106" s="319"/>
      <c r="T106" s="308"/>
    </row>
    <row r="107" spans="1:20" ht="139.5" customHeight="1">
      <c r="B107" s="590" t="s">
        <v>1197</v>
      </c>
      <c r="C107" s="590" t="s">
        <v>1237</v>
      </c>
      <c r="D107" s="590" t="s">
        <v>968</v>
      </c>
      <c r="E107" s="590" t="s">
        <v>993</v>
      </c>
      <c r="F107" s="612" t="s">
        <v>2004</v>
      </c>
      <c r="G107" s="618" t="s">
        <v>2005</v>
      </c>
      <c r="H107" s="607" t="s">
        <v>1198</v>
      </c>
      <c r="I107" s="612" t="s">
        <v>1196</v>
      </c>
      <c r="J107" s="612" t="s">
        <v>1920</v>
      </c>
      <c r="K107" s="612" t="s">
        <v>1921</v>
      </c>
      <c r="L107" s="613">
        <v>1</v>
      </c>
      <c r="M107" s="613">
        <v>1</v>
      </c>
      <c r="N107" s="612" t="s">
        <v>972</v>
      </c>
      <c r="O107" s="612" t="s">
        <v>972</v>
      </c>
      <c r="P107" s="612">
        <v>1</v>
      </c>
      <c r="Q107" s="612" t="s">
        <v>972</v>
      </c>
      <c r="R107" s="319"/>
      <c r="S107" s="319"/>
      <c r="T107" s="308"/>
    </row>
    <row r="108" spans="1:20" ht="33.75" customHeight="1">
      <c r="B108" s="614"/>
      <c r="C108" s="614" t="s">
        <v>1835</v>
      </c>
      <c r="D108" s="609"/>
      <c r="E108" s="609"/>
      <c r="F108" s="610"/>
      <c r="G108" s="610"/>
      <c r="H108" s="610"/>
      <c r="I108" s="610"/>
      <c r="J108" s="610"/>
      <c r="K108" s="611"/>
      <c r="L108" s="611"/>
      <c r="M108" s="611"/>
      <c r="N108" s="611"/>
      <c r="O108" s="611"/>
      <c r="P108" s="611"/>
      <c r="Q108" s="611"/>
      <c r="R108" s="319"/>
      <c r="S108" s="319"/>
      <c r="T108" s="308"/>
    </row>
    <row r="109" spans="1:20" ht="14.4">
      <c r="B109" s="590" t="s">
        <v>1199</v>
      </c>
      <c r="C109" s="590" t="s">
        <v>1360</v>
      </c>
      <c r="D109" s="590" t="s">
        <v>968</v>
      </c>
      <c r="E109" s="590" t="s">
        <v>969</v>
      </c>
      <c r="F109" s="612" t="s">
        <v>2004</v>
      </c>
      <c r="G109" s="618" t="s">
        <v>2005</v>
      </c>
      <c r="H109" s="607" t="s">
        <v>1200</v>
      </c>
      <c r="I109" s="612">
        <v>19</v>
      </c>
      <c r="J109" s="612" t="s">
        <v>1922</v>
      </c>
      <c r="K109" s="612" t="s">
        <v>1923</v>
      </c>
      <c r="L109" s="612">
        <v>1</v>
      </c>
      <c r="M109" s="612">
        <v>1</v>
      </c>
      <c r="N109" s="612" t="s">
        <v>972</v>
      </c>
      <c r="O109" s="612" t="s">
        <v>972</v>
      </c>
      <c r="P109" s="612">
        <v>1</v>
      </c>
      <c r="Q109" s="612" t="s">
        <v>972</v>
      </c>
      <c r="R109" s="319"/>
      <c r="S109" s="319"/>
      <c r="T109" s="308"/>
    </row>
    <row r="110" spans="1:20" ht="14.4">
      <c r="B110" s="590" t="s">
        <v>1201</v>
      </c>
      <c r="C110" s="590" t="s">
        <v>1361</v>
      </c>
      <c r="D110" s="590" t="s">
        <v>968</v>
      </c>
      <c r="E110" s="590" t="s">
        <v>969</v>
      </c>
      <c r="F110" s="612" t="s">
        <v>2004</v>
      </c>
      <c r="G110" s="618" t="s">
        <v>2005</v>
      </c>
      <c r="H110" s="607" t="s">
        <v>1200</v>
      </c>
      <c r="I110" s="612">
        <v>19</v>
      </c>
      <c r="J110" s="612" t="s">
        <v>1922</v>
      </c>
      <c r="K110" s="612" t="s">
        <v>1923</v>
      </c>
      <c r="L110" s="612">
        <v>1</v>
      </c>
      <c r="M110" s="612">
        <v>1</v>
      </c>
      <c r="N110" s="612" t="s">
        <v>972</v>
      </c>
      <c r="O110" s="612" t="s">
        <v>972</v>
      </c>
      <c r="P110" s="612">
        <v>1</v>
      </c>
      <c r="Q110" s="612" t="s">
        <v>972</v>
      </c>
      <c r="R110" s="319"/>
      <c r="S110" s="319"/>
      <c r="T110" s="308"/>
    </row>
    <row r="111" spans="1:20" ht="14.4">
      <c r="B111" s="590" t="s">
        <v>1202</v>
      </c>
      <c r="C111" s="590" t="s">
        <v>1362</v>
      </c>
      <c r="D111" s="590" t="s">
        <v>968</v>
      </c>
      <c r="E111" s="590" t="s">
        <v>969</v>
      </c>
      <c r="F111" s="612" t="s">
        <v>2004</v>
      </c>
      <c r="G111" s="618" t="s">
        <v>2005</v>
      </c>
      <c r="H111" s="607" t="s">
        <v>1200</v>
      </c>
      <c r="I111" s="612">
        <v>19</v>
      </c>
      <c r="J111" s="612" t="s">
        <v>1922</v>
      </c>
      <c r="K111" s="612" t="s">
        <v>1923</v>
      </c>
      <c r="L111" s="612">
        <v>1</v>
      </c>
      <c r="M111" s="612">
        <v>1</v>
      </c>
      <c r="N111" s="612" t="s">
        <v>972</v>
      </c>
      <c r="O111" s="612" t="s">
        <v>972</v>
      </c>
      <c r="P111" s="612">
        <v>1</v>
      </c>
      <c r="Q111" s="612" t="s">
        <v>972</v>
      </c>
      <c r="R111" s="319"/>
      <c r="S111" s="319"/>
      <c r="T111" s="308"/>
    </row>
    <row r="112" spans="1:20" ht="15" thickBot="1">
      <c r="B112" s="590" t="s">
        <v>1203</v>
      </c>
      <c r="C112" s="590" t="s">
        <v>1363</v>
      </c>
      <c r="D112" s="590" t="s">
        <v>982</v>
      </c>
      <c r="E112" s="590" t="s">
        <v>972</v>
      </c>
      <c r="F112" s="612" t="s">
        <v>2004</v>
      </c>
      <c r="G112" s="618" t="s">
        <v>2005</v>
      </c>
      <c r="H112" s="607" t="s">
        <v>1200</v>
      </c>
      <c r="I112" s="612">
        <v>19</v>
      </c>
      <c r="J112" s="612" t="s">
        <v>1922</v>
      </c>
      <c r="K112" s="612" t="s">
        <v>1923</v>
      </c>
      <c r="L112" s="612">
        <v>1</v>
      </c>
      <c r="M112" s="612">
        <v>1</v>
      </c>
      <c r="N112" s="612" t="s">
        <v>972</v>
      </c>
      <c r="O112" s="612" t="s">
        <v>972</v>
      </c>
      <c r="P112" s="612">
        <v>1</v>
      </c>
      <c r="Q112" s="612" t="s">
        <v>972</v>
      </c>
      <c r="R112" s="319"/>
      <c r="S112" s="319"/>
      <c r="T112" s="308"/>
    </row>
    <row r="113" spans="2:20" ht="15" customHeight="1" thickBot="1">
      <c r="B113" s="861" t="s">
        <v>1873</v>
      </c>
      <c r="C113" s="616"/>
      <c r="D113" s="616"/>
      <c r="E113" s="616"/>
      <c r="F113" s="616"/>
      <c r="G113" s="616"/>
      <c r="H113" s="616"/>
      <c r="I113" s="616"/>
      <c r="J113" s="616"/>
      <c r="K113" s="616"/>
      <c r="L113" s="616"/>
      <c r="M113" s="616"/>
      <c r="N113" s="616"/>
      <c r="O113" s="616"/>
      <c r="P113" s="616"/>
      <c r="Q113" s="616"/>
      <c r="R113" s="307"/>
      <c r="S113" s="307"/>
      <c r="T113" s="308"/>
    </row>
    <row r="114" spans="2:20" ht="75.599999999999994" customHeight="1">
      <c r="B114" s="614"/>
      <c r="C114" s="1203" t="s">
        <v>1877</v>
      </c>
      <c r="D114" s="1204"/>
      <c r="E114" s="1204"/>
      <c r="F114" s="1204"/>
      <c r="G114" s="1204"/>
      <c r="H114" s="1204"/>
      <c r="I114" s="1204"/>
      <c r="J114" s="1204"/>
      <c r="K114" s="1204"/>
      <c r="L114" s="1204"/>
      <c r="M114" s="1204"/>
      <c r="N114" s="1204"/>
      <c r="O114" s="1204"/>
      <c r="P114" s="1204"/>
      <c r="Q114" s="1205"/>
      <c r="R114" s="307"/>
      <c r="S114" s="307"/>
      <c r="T114" s="308"/>
    </row>
    <row r="115" spans="2:20" ht="58.5" customHeight="1">
      <c r="B115" s="614"/>
      <c r="C115" s="617" t="s">
        <v>1892</v>
      </c>
      <c r="D115" s="609"/>
      <c r="E115" s="609"/>
      <c r="F115" s="610"/>
      <c r="G115" s="610"/>
      <c r="H115" s="610"/>
      <c r="I115" s="610"/>
      <c r="J115" s="610"/>
      <c r="K115" s="611"/>
      <c r="L115" s="611"/>
      <c r="M115" s="611"/>
      <c r="N115" s="611"/>
      <c r="O115" s="611"/>
      <c r="P115" s="611"/>
      <c r="Q115" s="611"/>
      <c r="R115" s="307"/>
      <c r="S115" s="307"/>
      <c r="T115" s="308"/>
    </row>
    <row r="116" spans="2:20" ht="64.5" customHeight="1">
      <c r="B116" s="606" t="s">
        <v>1874</v>
      </c>
      <c r="C116" s="590" t="s">
        <v>1891</v>
      </c>
      <c r="D116" s="590" t="s">
        <v>968</v>
      </c>
      <c r="E116" s="590" t="s">
        <v>972</v>
      </c>
      <c r="F116" s="612" t="s">
        <v>2004</v>
      </c>
      <c r="G116" s="618" t="s">
        <v>2006</v>
      </c>
      <c r="H116" s="607" t="s">
        <v>1875</v>
      </c>
      <c r="I116" s="612" t="s">
        <v>972</v>
      </c>
      <c r="J116" s="612" t="s">
        <v>972</v>
      </c>
      <c r="K116" s="612" t="s">
        <v>972</v>
      </c>
      <c r="L116" s="612">
        <v>2</v>
      </c>
      <c r="M116" s="612">
        <v>2</v>
      </c>
      <c r="N116" s="612">
        <v>2</v>
      </c>
      <c r="O116" s="612">
        <v>1</v>
      </c>
      <c r="P116" s="612">
        <v>2</v>
      </c>
      <c r="Q116" s="612">
        <v>1</v>
      </c>
      <c r="R116" s="319"/>
      <c r="S116" s="319"/>
      <c r="T116" s="308"/>
    </row>
    <row r="117" spans="2:20" ht="33" customHeight="1">
      <c r="B117" s="614"/>
      <c r="C117" s="614" t="s">
        <v>2007</v>
      </c>
      <c r="D117" s="868"/>
      <c r="E117" s="868"/>
      <c r="F117" s="869"/>
      <c r="G117" s="869"/>
      <c r="H117" s="869"/>
      <c r="I117" s="869"/>
      <c r="J117" s="869"/>
      <c r="K117" s="870"/>
      <c r="L117" s="870"/>
      <c r="M117" s="871"/>
      <c r="N117" s="618"/>
      <c r="O117" s="618"/>
      <c r="P117" s="618"/>
      <c r="Q117" s="618"/>
      <c r="R117" s="319"/>
      <c r="S117" s="319"/>
      <c r="T117" s="308"/>
    </row>
    <row r="118" spans="2:20" ht="33" customHeight="1">
      <c r="B118" s="921" t="s">
        <v>2008</v>
      </c>
      <c r="C118" s="590" t="s">
        <v>2009</v>
      </c>
      <c r="D118" s="867"/>
      <c r="E118" s="867"/>
      <c r="F118" s="612" t="s">
        <v>2004</v>
      </c>
      <c r="G118" s="618" t="s">
        <v>2006</v>
      </c>
      <c r="H118" s="618"/>
      <c r="I118" s="618"/>
      <c r="J118" s="618"/>
      <c r="K118" s="867"/>
      <c r="L118" s="867"/>
      <c r="M118" s="867"/>
      <c r="N118" s="618"/>
      <c r="O118" s="618"/>
      <c r="P118" s="618"/>
      <c r="Q118" s="618"/>
      <c r="R118" s="319"/>
      <c r="S118" s="319"/>
      <c r="T118" s="308"/>
    </row>
    <row r="119" spans="2:20" ht="33" customHeight="1">
      <c r="B119" s="921" t="s">
        <v>2010</v>
      </c>
      <c r="C119" s="590" t="s">
        <v>2011</v>
      </c>
      <c r="D119" s="867"/>
      <c r="E119" s="867"/>
      <c r="F119" s="612" t="s">
        <v>2004</v>
      </c>
      <c r="G119" s="618" t="s">
        <v>2006</v>
      </c>
      <c r="H119" s="618"/>
      <c r="I119" s="618"/>
      <c r="J119" s="618"/>
      <c r="K119" s="867"/>
      <c r="L119" s="867"/>
      <c r="M119" s="867"/>
      <c r="N119" s="618"/>
      <c r="O119" s="618"/>
      <c r="P119" s="618"/>
      <c r="Q119" s="618"/>
      <c r="R119" s="319"/>
      <c r="S119" s="319"/>
      <c r="T119" s="308"/>
    </row>
    <row r="120" spans="2:20" ht="55.5" customHeight="1">
      <c r="B120" s="922" t="s">
        <v>2012</v>
      </c>
      <c r="C120" s="917" t="s">
        <v>2013</v>
      </c>
      <c r="D120" s="918"/>
      <c r="E120" s="918"/>
      <c r="F120" s="919" t="s">
        <v>2004</v>
      </c>
      <c r="G120" s="920" t="s">
        <v>2006</v>
      </c>
      <c r="H120" s="618"/>
      <c r="I120" s="618"/>
      <c r="J120" s="618"/>
      <c r="K120" s="867"/>
      <c r="L120" s="867"/>
      <c r="M120" s="867"/>
      <c r="N120" s="618"/>
      <c r="O120" s="618"/>
      <c r="P120" s="618"/>
      <c r="Q120" s="618"/>
      <c r="R120" s="319"/>
      <c r="S120" s="319"/>
      <c r="T120" s="308"/>
    </row>
    <row r="121" spans="2:20" ht="33" customHeight="1">
      <c r="B121" s="866"/>
      <c r="C121" s="866"/>
      <c r="D121" s="867"/>
      <c r="E121" s="867"/>
      <c r="F121" s="618"/>
      <c r="G121" s="618"/>
      <c r="H121" s="618"/>
      <c r="I121" s="618"/>
      <c r="J121" s="618"/>
      <c r="K121" s="867"/>
      <c r="L121" s="867"/>
      <c r="M121" s="867"/>
      <c r="N121" s="618"/>
      <c r="O121" s="618"/>
      <c r="P121" s="618"/>
      <c r="Q121" s="618"/>
      <c r="R121" s="319"/>
      <c r="S121" s="319"/>
      <c r="T121" s="308"/>
    </row>
    <row r="122" spans="2:20" ht="14.4">
      <c r="B122" s="590" t="s">
        <v>1990</v>
      </c>
      <c r="C122" s="590" t="s">
        <v>1894</v>
      </c>
      <c r="D122" s="586"/>
      <c r="E122" s="590"/>
      <c r="F122" s="618"/>
      <c r="G122" s="618"/>
      <c r="H122" s="607"/>
      <c r="I122" s="618"/>
      <c r="J122" s="618"/>
      <c r="K122" s="618"/>
      <c r="L122" s="618"/>
      <c r="M122" s="618"/>
      <c r="N122" s="618"/>
      <c r="O122" s="618"/>
      <c r="P122" s="618"/>
      <c r="Q122" s="618"/>
      <c r="R122" s="319"/>
      <c r="S122" s="319"/>
      <c r="T122" s="308"/>
    </row>
    <row r="123" spans="2:20" ht="14.4">
      <c r="B123" s="591"/>
      <c r="C123" s="590" t="s">
        <v>1895</v>
      </c>
      <c r="D123" s="587"/>
      <c r="E123" s="619"/>
      <c r="F123" s="620"/>
      <c r="G123" s="620"/>
      <c r="H123" s="620"/>
      <c r="I123" s="620"/>
      <c r="J123" s="620"/>
      <c r="K123" s="620"/>
      <c r="L123" s="620"/>
      <c r="M123" s="620"/>
      <c r="N123" s="620"/>
      <c r="O123" s="620"/>
      <c r="P123" s="620"/>
      <c r="Q123" s="620"/>
      <c r="R123" s="319"/>
      <c r="S123" s="319"/>
      <c r="T123" s="308"/>
    </row>
    <row r="124" spans="2:20" ht="28.8">
      <c r="B124" s="591"/>
      <c r="C124" s="596" t="s">
        <v>1896</v>
      </c>
      <c r="D124" s="588"/>
      <c r="E124" s="619"/>
      <c r="F124" s="620"/>
      <c r="G124" s="620"/>
      <c r="H124" s="620"/>
      <c r="I124" s="620"/>
      <c r="J124" s="620"/>
      <c r="K124" s="620"/>
      <c r="L124" s="620"/>
      <c r="M124" s="620"/>
      <c r="N124" s="620"/>
      <c r="O124" s="620"/>
      <c r="P124" s="620"/>
      <c r="Q124" s="620"/>
      <c r="R124" s="319"/>
      <c r="S124" s="319"/>
      <c r="T124" s="308"/>
    </row>
    <row r="125" spans="2:20" ht="28.8">
      <c r="B125" s="592"/>
      <c r="C125" s="593" t="s">
        <v>1995</v>
      </c>
      <c r="D125" s="589"/>
      <c r="E125" s="621"/>
      <c r="F125" s="620"/>
      <c r="G125" s="620"/>
      <c r="H125" s="620"/>
      <c r="I125" s="620"/>
      <c r="J125" s="620"/>
      <c r="K125" s="620"/>
      <c r="L125" s="620"/>
      <c r="M125" s="620"/>
      <c r="N125" s="620"/>
      <c r="O125" s="620"/>
      <c r="P125" s="620"/>
      <c r="Q125" s="620"/>
      <c r="R125" s="319"/>
      <c r="S125" s="319"/>
      <c r="T125" s="308"/>
    </row>
    <row r="126" spans="2:20" ht="52.5" customHeight="1">
      <c r="B126" s="592"/>
      <c r="C126" s="597" t="s">
        <v>2001</v>
      </c>
      <c r="D126" s="621"/>
      <c r="E126" s="621"/>
      <c r="F126" s="620"/>
      <c r="G126" s="620"/>
      <c r="H126" s="620"/>
      <c r="I126" s="620"/>
      <c r="J126" s="620"/>
      <c r="K126" s="620"/>
      <c r="L126" s="620"/>
      <c r="M126" s="620"/>
      <c r="N126" s="620"/>
      <c r="O126" s="620"/>
      <c r="P126" s="620"/>
      <c r="Q126" s="620"/>
      <c r="R126" s="319"/>
      <c r="S126" s="319"/>
      <c r="T126" s="308"/>
    </row>
    <row r="127" spans="2:20" ht="14.4">
      <c r="B127" s="592"/>
      <c r="C127" s="594"/>
      <c r="D127" s="621"/>
      <c r="E127" s="621"/>
      <c r="F127" s="620"/>
      <c r="G127" s="620"/>
      <c r="H127" s="620"/>
      <c r="I127" s="620"/>
      <c r="J127" s="620"/>
      <c r="K127" s="620"/>
      <c r="L127" s="620"/>
      <c r="M127" s="620"/>
      <c r="N127" s="620"/>
      <c r="O127" s="620"/>
      <c r="P127" s="620"/>
      <c r="Q127" s="620"/>
      <c r="R127" s="319"/>
      <c r="S127" s="319"/>
      <c r="T127" s="308"/>
    </row>
    <row r="128" spans="2:20" ht="14.4">
      <c r="B128" s="590"/>
      <c r="C128" s="590"/>
      <c r="D128" s="621"/>
      <c r="E128" s="621"/>
      <c r="F128" s="620"/>
      <c r="G128" s="620"/>
      <c r="H128" s="620"/>
      <c r="I128" s="620"/>
      <c r="J128" s="620"/>
      <c r="K128" s="620"/>
      <c r="L128" s="620"/>
      <c r="M128" s="620"/>
      <c r="N128" s="620"/>
      <c r="O128" s="620"/>
      <c r="P128" s="620"/>
      <c r="Q128" s="620"/>
      <c r="R128" s="319"/>
      <c r="S128" s="319"/>
      <c r="T128" s="308"/>
    </row>
    <row r="129" spans="2:20" ht="14.4">
      <c r="B129" s="592"/>
      <c r="C129" s="590"/>
      <c r="D129" s="621"/>
      <c r="E129" s="621"/>
      <c r="F129" s="620"/>
      <c r="G129" s="620"/>
      <c r="H129" s="620"/>
      <c r="I129" s="620"/>
      <c r="J129" s="620"/>
      <c r="K129" s="620"/>
      <c r="L129" s="620"/>
      <c r="M129" s="620"/>
      <c r="N129" s="620"/>
      <c r="O129" s="620"/>
      <c r="P129" s="620"/>
      <c r="Q129" s="620"/>
      <c r="R129" s="319"/>
      <c r="S129" s="319"/>
      <c r="T129" s="308"/>
    </row>
    <row r="130" spans="2:20" ht="14.4">
      <c r="B130" s="592"/>
      <c r="C130" s="590"/>
      <c r="D130" s="621"/>
      <c r="E130" s="621"/>
      <c r="F130" s="620"/>
      <c r="G130" s="620"/>
      <c r="H130" s="620"/>
      <c r="I130" s="620"/>
      <c r="J130" s="620"/>
      <c r="K130" s="620"/>
      <c r="L130" s="620"/>
      <c r="M130" s="620"/>
      <c r="N130" s="620"/>
      <c r="O130" s="620"/>
      <c r="P130" s="620"/>
      <c r="Q130" s="620"/>
      <c r="R130" s="319"/>
      <c r="S130" s="319"/>
      <c r="T130" s="308"/>
    </row>
    <row r="131" spans="2:20" ht="14.4">
      <c r="B131" s="592"/>
      <c r="C131" s="621"/>
      <c r="D131" s="621"/>
      <c r="E131" s="621"/>
      <c r="F131" s="620"/>
      <c r="G131" s="620"/>
      <c r="H131" s="620"/>
      <c r="I131" s="620"/>
      <c r="J131" s="620"/>
      <c r="K131" s="620"/>
      <c r="L131" s="620"/>
      <c r="M131" s="620"/>
      <c r="N131" s="620"/>
      <c r="O131" s="620"/>
      <c r="P131" s="620"/>
      <c r="Q131" s="620"/>
      <c r="R131" s="319"/>
      <c r="S131" s="319"/>
      <c r="T131" s="308"/>
    </row>
    <row r="132" spans="2:20" s="322" customFormat="1" ht="9" customHeight="1">
      <c r="B132" s="1202"/>
      <c r="C132" s="1202"/>
      <c r="D132" s="1202"/>
      <c r="E132" s="1202"/>
      <c r="F132" s="1202"/>
      <c r="G132" s="1202"/>
      <c r="H132" s="1202"/>
      <c r="I132" s="1202"/>
      <c r="J132" s="1202"/>
      <c r="K132" s="1202"/>
      <c r="L132" s="1202"/>
      <c r="M132" s="1202"/>
      <c r="N132" s="1202"/>
      <c r="O132" s="1202"/>
      <c r="P132" s="1202"/>
      <c r="Q132" s="1202"/>
      <c r="R132" s="320"/>
      <c r="S132" s="320"/>
      <c r="T132" s="321"/>
    </row>
    <row r="133" spans="2:20" ht="14.4">
      <c r="B133" s="862"/>
      <c r="C133" s="622"/>
      <c r="D133" s="622"/>
      <c r="E133" s="622"/>
      <c r="F133" s="622"/>
      <c r="G133" s="622"/>
      <c r="H133" s="622"/>
      <c r="I133" s="622"/>
      <c r="J133" s="622"/>
      <c r="K133" s="622"/>
      <c r="L133" s="622"/>
      <c r="M133" s="622"/>
      <c r="N133" s="622"/>
      <c r="O133" s="622"/>
      <c r="P133" s="622"/>
      <c r="Q133" s="622"/>
    </row>
    <row r="134" spans="2:20" ht="14.4">
      <c r="B134" s="862"/>
      <c r="C134" s="622"/>
      <c r="D134" s="622"/>
      <c r="E134" s="622"/>
      <c r="F134" s="622"/>
      <c r="G134" s="622"/>
      <c r="H134" s="622"/>
      <c r="I134" s="622"/>
      <c r="J134" s="622"/>
      <c r="K134" s="622"/>
      <c r="L134" s="622"/>
      <c r="M134" s="622"/>
      <c r="N134" s="622"/>
      <c r="O134" s="622"/>
      <c r="P134" s="622"/>
      <c r="Q134" s="622"/>
    </row>
    <row r="135" spans="2:20" ht="14.4">
      <c r="B135" s="862"/>
      <c r="C135" s="622"/>
      <c r="D135" s="622"/>
      <c r="E135" s="622"/>
      <c r="F135" s="622"/>
      <c r="G135" s="622"/>
      <c r="H135" s="622"/>
      <c r="I135" s="622"/>
      <c r="J135" s="622"/>
      <c r="K135" s="622"/>
      <c r="L135" s="622"/>
      <c r="M135" s="622"/>
      <c r="N135" s="622"/>
      <c r="O135" s="622"/>
      <c r="P135" s="622"/>
      <c r="Q135" s="622"/>
    </row>
    <row r="136" spans="2:20" ht="14.4">
      <c r="B136" s="862"/>
      <c r="C136" s="622"/>
      <c r="D136" s="622"/>
      <c r="E136" s="622"/>
      <c r="F136" s="622"/>
      <c r="G136" s="622"/>
      <c r="H136" s="622"/>
      <c r="I136" s="622"/>
      <c r="J136" s="622"/>
      <c r="K136" s="622"/>
      <c r="L136" s="622"/>
      <c r="M136" s="622"/>
      <c r="N136" s="622"/>
      <c r="O136" s="622"/>
      <c r="P136" s="622"/>
      <c r="Q136" s="622"/>
    </row>
    <row r="137" spans="2:20" ht="14.4">
      <c r="B137" s="862"/>
      <c r="C137" s="622"/>
      <c r="D137" s="622"/>
      <c r="E137" s="622"/>
      <c r="F137" s="622"/>
      <c r="G137" s="622"/>
      <c r="H137" s="622"/>
      <c r="I137" s="622"/>
      <c r="J137" s="622"/>
      <c r="K137" s="622"/>
      <c r="L137" s="622"/>
      <c r="M137" s="622"/>
      <c r="N137" s="622"/>
      <c r="O137" s="622"/>
      <c r="P137" s="622"/>
      <c r="Q137" s="622"/>
    </row>
    <row r="138" spans="2:20" ht="14.4">
      <c r="B138" s="862"/>
      <c r="C138" s="622"/>
      <c r="D138" s="622"/>
      <c r="E138" s="622"/>
      <c r="F138" s="622"/>
      <c r="G138" s="622"/>
      <c r="H138" s="622"/>
      <c r="I138" s="622"/>
      <c r="J138" s="622"/>
      <c r="K138" s="622"/>
      <c r="L138" s="622"/>
      <c r="M138" s="622"/>
      <c r="N138" s="622"/>
      <c r="O138" s="622"/>
      <c r="P138" s="622"/>
      <c r="Q138" s="622"/>
    </row>
    <row r="139" spans="2:20" ht="14.4">
      <c r="B139" s="862"/>
      <c r="C139" s="622"/>
      <c r="D139" s="622"/>
      <c r="E139" s="622"/>
      <c r="F139" s="622"/>
      <c r="G139" s="622"/>
      <c r="H139" s="622"/>
      <c r="I139" s="622"/>
      <c r="J139" s="622"/>
      <c r="K139" s="622"/>
      <c r="L139" s="622"/>
      <c r="M139" s="622"/>
      <c r="N139" s="622"/>
      <c r="O139" s="622"/>
      <c r="P139" s="622"/>
      <c r="Q139" s="622"/>
    </row>
    <row r="140" spans="2:20" ht="14.4">
      <c r="B140" s="862"/>
      <c r="C140" s="622"/>
      <c r="D140" s="622"/>
      <c r="E140" s="622"/>
      <c r="F140" s="622"/>
      <c r="G140" s="622"/>
      <c r="H140" s="622"/>
      <c r="I140" s="622"/>
      <c r="J140" s="622"/>
      <c r="K140" s="622"/>
      <c r="L140" s="622"/>
      <c r="M140" s="622"/>
      <c r="N140" s="622"/>
      <c r="O140" s="622"/>
      <c r="P140" s="622"/>
      <c r="Q140" s="622"/>
    </row>
    <row r="141" spans="2:20" ht="14.4">
      <c r="B141" s="862"/>
      <c r="C141" s="622"/>
      <c r="D141" s="622"/>
      <c r="E141" s="622"/>
      <c r="F141" s="622"/>
      <c r="G141" s="622"/>
      <c r="H141" s="622"/>
      <c r="I141" s="622"/>
      <c r="J141" s="622"/>
      <c r="K141" s="622"/>
      <c r="L141" s="622"/>
      <c r="M141" s="622"/>
      <c r="N141" s="622"/>
      <c r="O141" s="622"/>
      <c r="P141" s="622"/>
      <c r="Q141" s="622"/>
    </row>
    <row r="142" spans="2:20" ht="14.4">
      <c r="B142" s="862"/>
      <c r="C142" s="622"/>
      <c r="D142" s="622"/>
      <c r="E142" s="622"/>
      <c r="F142" s="622"/>
      <c r="G142" s="622"/>
      <c r="H142" s="622"/>
      <c r="I142" s="622"/>
      <c r="J142" s="622"/>
      <c r="K142" s="622"/>
      <c r="L142" s="622"/>
      <c r="M142" s="622"/>
      <c r="N142" s="622"/>
      <c r="O142" s="622"/>
      <c r="P142" s="622"/>
      <c r="Q142" s="622"/>
    </row>
    <row r="143" spans="2:20" ht="14.4">
      <c r="B143" s="862"/>
      <c r="C143" s="622"/>
      <c r="D143" s="622"/>
      <c r="E143" s="622"/>
      <c r="F143" s="622"/>
      <c r="G143" s="622"/>
      <c r="H143" s="622"/>
      <c r="I143" s="622"/>
      <c r="J143" s="622"/>
      <c r="K143" s="622"/>
      <c r="L143" s="622"/>
      <c r="M143" s="622"/>
      <c r="N143" s="622"/>
      <c r="O143" s="622"/>
      <c r="P143" s="622"/>
      <c r="Q143" s="622"/>
    </row>
    <row r="144" spans="2:20" ht="14.4">
      <c r="B144" s="862"/>
      <c r="C144" s="622"/>
      <c r="D144" s="622"/>
      <c r="E144" s="622"/>
      <c r="F144" s="622"/>
      <c r="G144" s="622"/>
      <c r="H144" s="622"/>
      <c r="I144" s="622"/>
      <c r="J144" s="622"/>
      <c r="K144" s="622"/>
      <c r="L144" s="622"/>
      <c r="M144" s="622"/>
      <c r="N144" s="622"/>
      <c r="O144" s="622"/>
      <c r="P144" s="622"/>
      <c r="Q144" s="622"/>
    </row>
    <row r="145" spans="2:17" ht="14.4">
      <c r="B145" s="862"/>
      <c r="C145" s="622"/>
      <c r="D145" s="622"/>
      <c r="E145" s="622"/>
      <c r="F145" s="622"/>
      <c r="G145" s="622"/>
      <c r="H145" s="622"/>
      <c r="I145" s="622"/>
      <c r="J145" s="622"/>
      <c r="K145" s="622"/>
      <c r="L145" s="622"/>
      <c r="M145" s="622"/>
      <c r="N145" s="622"/>
      <c r="O145" s="622"/>
      <c r="P145" s="622"/>
      <c r="Q145" s="622"/>
    </row>
    <row r="146" spans="2:17" ht="14.4">
      <c r="B146" s="862"/>
      <c r="C146" s="622"/>
      <c r="D146" s="622"/>
      <c r="E146" s="622"/>
      <c r="F146" s="622"/>
      <c r="G146" s="622"/>
      <c r="H146" s="622"/>
      <c r="I146" s="622"/>
      <c r="J146" s="622"/>
      <c r="K146" s="622"/>
      <c r="L146" s="622"/>
      <c r="M146" s="622"/>
      <c r="N146" s="622"/>
      <c r="O146" s="622"/>
      <c r="P146" s="622"/>
      <c r="Q146" s="622"/>
    </row>
    <row r="147" spans="2:17" ht="14.4">
      <c r="B147" s="862"/>
      <c r="C147" s="622"/>
      <c r="D147" s="622"/>
      <c r="E147" s="622"/>
      <c r="F147" s="622"/>
      <c r="G147" s="622"/>
      <c r="H147" s="622"/>
      <c r="I147" s="622"/>
      <c r="J147" s="622"/>
      <c r="K147" s="622"/>
      <c r="L147" s="622"/>
      <c r="M147" s="622"/>
      <c r="N147" s="622"/>
      <c r="O147" s="622"/>
      <c r="P147" s="622"/>
      <c r="Q147" s="622"/>
    </row>
    <row r="148" spans="2:17" ht="14.4">
      <c r="B148" s="862"/>
      <c r="C148" s="622"/>
      <c r="D148" s="622"/>
      <c r="E148" s="622"/>
      <c r="F148" s="622"/>
      <c r="G148" s="622"/>
      <c r="H148" s="622"/>
      <c r="I148" s="622"/>
      <c r="J148" s="622"/>
      <c r="K148" s="622"/>
      <c r="L148" s="622"/>
      <c r="M148" s="622"/>
      <c r="N148" s="622"/>
      <c r="O148" s="622"/>
      <c r="P148" s="622"/>
      <c r="Q148" s="622"/>
    </row>
    <row r="149" spans="2:17" ht="14.4">
      <c r="B149" s="862"/>
      <c r="C149" s="622"/>
      <c r="D149" s="622"/>
      <c r="E149" s="622"/>
      <c r="F149" s="622"/>
      <c r="G149" s="622"/>
      <c r="H149" s="622"/>
      <c r="I149" s="622"/>
      <c r="J149" s="622"/>
      <c r="K149" s="622"/>
      <c r="L149" s="622"/>
      <c r="M149" s="622"/>
      <c r="N149" s="622"/>
      <c r="O149" s="622"/>
      <c r="P149" s="622"/>
      <c r="Q149" s="622"/>
    </row>
    <row r="150" spans="2:17" ht="14.4">
      <c r="B150" s="862"/>
      <c r="C150" s="622"/>
      <c r="D150" s="622"/>
      <c r="E150" s="622"/>
      <c r="F150" s="622"/>
      <c r="G150" s="622"/>
      <c r="H150" s="622"/>
      <c r="I150" s="622"/>
      <c r="J150" s="622"/>
      <c r="K150" s="622"/>
      <c r="L150" s="622"/>
      <c r="M150" s="622"/>
      <c r="N150" s="622"/>
      <c r="O150" s="622"/>
      <c r="P150" s="622"/>
      <c r="Q150" s="622"/>
    </row>
    <row r="151" spans="2:17" ht="14.4">
      <c r="B151" s="862"/>
      <c r="C151" s="622"/>
      <c r="D151" s="622"/>
      <c r="E151" s="622"/>
      <c r="F151" s="622"/>
      <c r="G151" s="622"/>
      <c r="H151" s="622"/>
      <c r="I151" s="622"/>
      <c r="J151" s="622"/>
      <c r="K151" s="622"/>
      <c r="L151" s="622"/>
      <c r="M151" s="622"/>
      <c r="N151" s="622"/>
      <c r="O151" s="622"/>
      <c r="P151" s="622"/>
      <c r="Q151" s="622"/>
    </row>
    <row r="152" spans="2:17" ht="14.4">
      <c r="B152" s="862"/>
      <c r="C152" s="622"/>
      <c r="D152" s="622"/>
      <c r="E152" s="622"/>
      <c r="F152" s="622"/>
      <c r="G152" s="622"/>
      <c r="H152" s="622"/>
      <c r="I152" s="622"/>
      <c r="J152" s="622"/>
      <c r="K152" s="622"/>
      <c r="L152" s="622"/>
      <c r="M152" s="622"/>
      <c r="N152" s="622"/>
      <c r="O152" s="622"/>
      <c r="P152" s="622"/>
      <c r="Q152" s="622"/>
    </row>
    <row r="153" spans="2:17" ht="14.4">
      <c r="B153" s="862"/>
      <c r="C153" s="622"/>
      <c r="D153" s="622"/>
      <c r="E153" s="622"/>
      <c r="F153" s="622"/>
      <c r="G153" s="622"/>
      <c r="H153" s="622"/>
      <c r="I153" s="622"/>
      <c r="J153" s="622"/>
      <c r="K153" s="622"/>
      <c r="L153" s="622"/>
      <c r="M153" s="622"/>
      <c r="N153" s="622"/>
      <c r="O153" s="622"/>
      <c r="P153" s="622"/>
      <c r="Q153" s="622"/>
    </row>
    <row r="154" spans="2:17" ht="14.4">
      <c r="B154" s="862"/>
      <c r="C154" s="622"/>
      <c r="D154" s="622"/>
      <c r="E154" s="622"/>
      <c r="F154" s="622"/>
      <c r="G154" s="622"/>
      <c r="H154" s="622"/>
      <c r="I154" s="622"/>
      <c r="J154" s="622"/>
      <c r="K154" s="622"/>
      <c r="L154" s="622"/>
      <c r="M154" s="622"/>
      <c r="N154" s="622"/>
      <c r="O154" s="622"/>
      <c r="P154" s="622"/>
      <c r="Q154" s="622"/>
    </row>
    <row r="155" spans="2:17" ht="14.4">
      <c r="B155" s="862"/>
      <c r="C155" s="622"/>
      <c r="D155" s="622"/>
      <c r="E155" s="622"/>
      <c r="F155" s="622"/>
      <c r="G155" s="622"/>
      <c r="H155" s="622"/>
      <c r="I155" s="622"/>
      <c r="J155" s="622"/>
      <c r="K155" s="622"/>
      <c r="L155" s="622"/>
      <c r="M155" s="622"/>
      <c r="N155" s="622"/>
      <c r="O155" s="622"/>
      <c r="P155" s="622"/>
      <c r="Q155" s="622"/>
    </row>
    <row r="156" spans="2:17" ht="14.4">
      <c r="B156" s="862"/>
      <c r="C156" s="622"/>
      <c r="D156" s="622"/>
      <c r="E156" s="622"/>
      <c r="F156" s="622"/>
      <c r="G156" s="622"/>
      <c r="H156" s="622"/>
      <c r="I156" s="622"/>
      <c r="J156" s="622"/>
      <c r="K156" s="622"/>
      <c r="L156" s="622"/>
      <c r="M156" s="622"/>
      <c r="N156" s="622"/>
      <c r="O156" s="622"/>
      <c r="P156" s="622"/>
      <c r="Q156" s="622"/>
    </row>
    <row r="157" spans="2:17" ht="14.4">
      <c r="B157" s="862"/>
      <c r="C157" s="622"/>
      <c r="D157" s="622"/>
      <c r="E157" s="622"/>
      <c r="F157" s="622"/>
      <c r="G157" s="622"/>
      <c r="H157" s="622"/>
      <c r="I157" s="622"/>
      <c r="J157" s="622"/>
      <c r="K157" s="622"/>
      <c r="L157" s="622"/>
      <c r="M157" s="622"/>
      <c r="N157" s="622"/>
      <c r="O157" s="622"/>
      <c r="P157" s="622"/>
      <c r="Q157" s="622"/>
    </row>
    <row r="158" spans="2:17" ht="14.4">
      <c r="B158" s="862"/>
      <c r="C158" s="622"/>
      <c r="D158" s="622"/>
      <c r="E158" s="622"/>
      <c r="F158" s="622"/>
      <c r="G158" s="622"/>
      <c r="H158" s="622"/>
      <c r="I158" s="622"/>
      <c r="J158" s="622"/>
      <c r="K158" s="622"/>
      <c r="L158" s="622"/>
      <c r="M158" s="622"/>
      <c r="N158" s="622"/>
      <c r="O158" s="622"/>
      <c r="P158" s="622"/>
      <c r="Q158" s="622"/>
    </row>
    <row r="159" spans="2:17" ht="14.4">
      <c r="B159" s="862"/>
      <c r="C159" s="622"/>
      <c r="D159" s="622"/>
      <c r="E159" s="622"/>
      <c r="F159" s="622"/>
      <c r="G159" s="622"/>
      <c r="H159" s="622"/>
      <c r="I159" s="622"/>
      <c r="J159" s="622"/>
      <c r="K159" s="622"/>
      <c r="L159" s="622"/>
      <c r="M159" s="622"/>
      <c r="N159" s="622"/>
      <c r="O159" s="622"/>
      <c r="P159" s="622"/>
      <c r="Q159" s="622"/>
    </row>
    <row r="160" spans="2:17" ht="14.4">
      <c r="B160" s="862"/>
      <c r="C160" s="622"/>
      <c r="D160" s="622"/>
      <c r="E160" s="622"/>
      <c r="F160" s="622"/>
      <c r="G160" s="622"/>
      <c r="H160" s="622"/>
      <c r="I160" s="622"/>
      <c r="J160" s="622"/>
      <c r="K160" s="622"/>
      <c r="L160" s="622"/>
      <c r="M160" s="622"/>
      <c r="N160" s="622"/>
      <c r="O160" s="622"/>
      <c r="P160" s="622"/>
      <c r="Q160" s="622"/>
    </row>
    <row r="161" spans="2:17" ht="14.4">
      <c r="B161" s="862"/>
      <c r="C161" s="622"/>
      <c r="D161" s="622"/>
      <c r="E161" s="622"/>
      <c r="F161" s="622"/>
      <c r="G161" s="622"/>
      <c r="H161" s="622"/>
      <c r="I161" s="622"/>
      <c r="J161" s="622"/>
      <c r="K161" s="622"/>
      <c r="L161" s="622"/>
      <c r="M161" s="622"/>
      <c r="N161" s="622"/>
      <c r="O161" s="622"/>
      <c r="P161" s="622"/>
      <c r="Q161" s="622"/>
    </row>
    <row r="162" spans="2:17" ht="14.4">
      <c r="B162" s="862"/>
      <c r="C162" s="622"/>
      <c r="D162" s="622"/>
      <c r="E162" s="622"/>
      <c r="F162" s="622"/>
      <c r="G162" s="622"/>
      <c r="H162" s="622"/>
      <c r="I162" s="622"/>
      <c r="J162" s="622"/>
      <c r="K162" s="622"/>
      <c r="L162" s="622"/>
      <c r="M162" s="622"/>
      <c r="N162" s="622"/>
      <c r="O162" s="622"/>
      <c r="P162" s="622"/>
      <c r="Q162" s="622"/>
    </row>
    <row r="163" spans="2:17" ht="14.4">
      <c r="B163" s="862"/>
      <c r="C163" s="622"/>
      <c r="D163" s="622"/>
      <c r="E163" s="622"/>
      <c r="F163" s="622"/>
      <c r="G163" s="622"/>
      <c r="H163" s="622"/>
      <c r="I163" s="622"/>
      <c r="J163" s="622"/>
      <c r="K163" s="622"/>
      <c r="L163" s="622"/>
      <c r="M163" s="622"/>
      <c r="N163" s="622"/>
      <c r="O163" s="622"/>
      <c r="P163" s="622"/>
      <c r="Q163" s="622"/>
    </row>
    <row r="164" spans="2:17" ht="14.4">
      <c r="B164" s="862"/>
      <c r="C164" s="622"/>
      <c r="D164" s="622"/>
      <c r="E164" s="622"/>
      <c r="F164" s="622"/>
      <c r="G164" s="622"/>
      <c r="H164" s="622"/>
      <c r="I164" s="622"/>
      <c r="J164" s="622"/>
      <c r="K164" s="622"/>
      <c r="L164" s="622"/>
      <c r="M164" s="622"/>
      <c r="N164" s="622"/>
      <c r="O164" s="622"/>
      <c r="P164" s="622"/>
      <c r="Q164" s="622"/>
    </row>
    <row r="165" spans="2:17" ht="14.4">
      <c r="B165" s="862"/>
      <c r="C165" s="622"/>
      <c r="D165" s="622"/>
      <c r="E165" s="622"/>
      <c r="F165" s="622"/>
      <c r="G165" s="622"/>
      <c r="H165" s="622"/>
      <c r="I165" s="622"/>
      <c r="J165" s="622"/>
      <c r="K165" s="622"/>
      <c r="L165" s="622"/>
      <c r="M165" s="622"/>
      <c r="N165" s="622"/>
      <c r="O165" s="622"/>
      <c r="P165" s="622"/>
      <c r="Q165" s="622"/>
    </row>
    <row r="166" spans="2:17" ht="14.4">
      <c r="B166" s="862"/>
      <c r="C166" s="622"/>
      <c r="D166" s="622"/>
      <c r="E166" s="622"/>
      <c r="F166" s="622"/>
      <c r="G166" s="622"/>
      <c r="H166" s="622"/>
      <c r="I166" s="622"/>
      <c r="J166" s="622"/>
      <c r="K166" s="622"/>
      <c r="L166" s="622"/>
      <c r="M166" s="622"/>
      <c r="N166" s="622"/>
      <c r="O166" s="622"/>
      <c r="P166" s="622"/>
      <c r="Q166" s="622"/>
    </row>
    <row r="167" spans="2:17" ht="14.4">
      <c r="B167" s="862"/>
      <c r="C167" s="622"/>
      <c r="D167" s="622"/>
      <c r="E167" s="622"/>
      <c r="F167" s="622"/>
      <c r="G167" s="622"/>
      <c r="H167" s="622"/>
      <c r="I167" s="622"/>
      <c r="J167" s="622"/>
      <c r="K167" s="622"/>
      <c r="L167" s="622"/>
      <c r="M167" s="622"/>
      <c r="N167" s="622"/>
      <c r="O167" s="622"/>
      <c r="P167" s="622"/>
      <c r="Q167" s="622"/>
    </row>
    <row r="168" spans="2:17" ht="14.4">
      <c r="B168" s="862"/>
      <c r="C168" s="622"/>
      <c r="D168" s="622"/>
      <c r="E168" s="622"/>
      <c r="F168" s="622"/>
      <c r="G168" s="622"/>
      <c r="H168" s="622"/>
      <c r="I168" s="622"/>
      <c r="J168" s="622"/>
      <c r="K168" s="622"/>
      <c r="L168" s="622"/>
      <c r="M168" s="622"/>
      <c r="N168" s="622"/>
      <c r="O168" s="622"/>
      <c r="P168" s="622"/>
      <c r="Q168" s="622"/>
    </row>
    <row r="169" spans="2:17" ht="14.4">
      <c r="B169" s="862"/>
      <c r="C169" s="622"/>
      <c r="D169" s="622"/>
      <c r="E169" s="622"/>
      <c r="F169" s="622"/>
      <c r="G169" s="622"/>
      <c r="H169" s="622"/>
      <c r="I169" s="622"/>
      <c r="J169" s="622"/>
      <c r="K169" s="622"/>
      <c r="L169" s="622"/>
      <c r="M169" s="622"/>
      <c r="N169" s="622"/>
      <c r="O169" s="622"/>
      <c r="P169" s="622"/>
      <c r="Q169" s="622"/>
    </row>
    <row r="170" spans="2:17" ht="14.4">
      <c r="B170" s="862"/>
      <c r="C170" s="622"/>
      <c r="D170" s="622"/>
      <c r="E170" s="622"/>
      <c r="F170" s="622"/>
      <c r="G170" s="622"/>
      <c r="H170" s="622"/>
      <c r="I170" s="622"/>
      <c r="J170" s="622"/>
      <c r="K170" s="622"/>
      <c r="L170" s="622"/>
      <c r="M170" s="622"/>
      <c r="N170" s="622"/>
      <c r="O170" s="622"/>
      <c r="P170" s="622"/>
      <c r="Q170" s="622"/>
    </row>
    <row r="171" spans="2:17" ht="14.4">
      <c r="B171" s="862"/>
      <c r="C171" s="622"/>
      <c r="D171" s="622"/>
      <c r="E171" s="622"/>
      <c r="F171" s="622"/>
      <c r="G171" s="622"/>
      <c r="H171" s="622"/>
      <c r="I171" s="622"/>
      <c r="J171" s="622"/>
      <c r="K171" s="622"/>
      <c r="L171" s="622"/>
      <c r="M171" s="622"/>
      <c r="N171" s="622"/>
      <c r="O171" s="622"/>
      <c r="P171" s="622"/>
      <c r="Q171" s="622"/>
    </row>
    <row r="172" spans="2:17" ht="14.4">
      <c r="B172" s="862"/>
      <c r="C172" s="622"/>
      <c r="D172" s="622"/>
      <c r="E172" s="622"/>
      <c r="F172" s="622"/>
      <c r="G172" s="622"/>
      <c r="H172" s="622"/>
      <c r="I172" s="622"/>
      <c r="J172" s="622"/>
      <c r="K172" s="622"/>
      <c r="L172" s="622"/>
      <c r="M172" s="622"/>
      <c r="N172" s="622"/>
      <c r="O172" s="622"/>
      <c r="P172" s="622"/>
      <c r="Q172" s="622"/>
    </row>
    <row r="173" spans="2:17" ht="14.4">
      <c r="B173" s="862"/>
      <c r="C173" s="622"/>
      <c r="D173" s="622"/>
      <c r="E173" s="622"/>
      <c r="F173" s="622"/>
      <c r="G173" s="622"/>
      <c r="H173" s="622"/>
      <c r="I173" s="622"/>
      <c r="J173" s="622"/>
      <c r="K173" s="622"/>
      <c r="L173" s="622"/>
      <c r="M173" s="622"/>
      <c r="N173" s="622"/>
      <c r="O173" s="622"/>
      <c r="P173" s="622"/>
      <c r="Q173" s="622"/>
    </row>
    <row r="174" spans="2:17" ht="14.4">
      <c r="B174" s="862"/>
      <c r="C174" s="622"/>
      <c r="D174" s="622"/>
      <c r="E174" s="622"/>
      <c r="F174" s="622"/>
      <c r="G174" s="622"/>
      <c r="H174" s="622"/>
      <c r="I174" s="622"/>
      <c r="J174" s="622"/>
      <c r="K174" s="622"/>
      <c r="L174" s="622"/>
      <c r="M174" s="622"/>
      <c r="N174" s="622"/>
      <c r="O174" s="622"/>
      <c r="P174" s="622"/>
      <c r="Q174" s="622"/>
    </row>
    <row r="175" spans="2:17" ht="14.4">
      <c r="B175" s="862"/>
      <c r="C175" s="622"/>
      <c r="D175" s="622"/>
      <c r="E175" s="622"/>
      <c r="F175" s="622"/>
      <c r="G175" s="622"/>
      <c r="H175" s="622"/>
      <c r="I175" s="622"/>
      <c r="J175" s="622"/>
      <c r="K175" s="622"/>
      <c r="L175" s="622"/>
      <c r="M175" s="622"/>
      <c r="N175" s="622"/>
      <c r="O175" s="622"/>
      <c r="P175" s="622"/>
      <c r="Q175" s="622"/>
    </row>
    <row r="176" spans="2:17" ht="14.4">
      <c r="B176" s="862"/>
      <c r="C176" s="622"/>
      <c r="D176" s="622"/>
      <c r="E176" s="622"/>
      <c r="F176" s="622"/>
      <c r="G176" s="622"/>
      <c r="H176" s="622"/>
      <c r="I176" s="622"/>
      <c r="J176" s="622"/>
      <c r="K176" s="622"/>
      <c r="L176" s="622"/>
      <c r="M176" s="622"/>
      <c r="N176" s="622"/>
      <c r="O176" s="622"/>
      <c r="P176" s="622"/>
      <c r="Q176" s="622"/>
    </row>
    <row r="177" spans="2:17" ht="14.4">
      <c r="B177" s="862"/>
      <c r="C177" s="622"/>
      <c r="D177" s="622"/>
      <c r="E177" s="622"/>
      <c r="F177" s="622"/>
      <c r="G177" s="622"/>
      <c r="H177" s="622"/>
      <c r="I177" s="622"/>
      <c r="J177" s="622"/>
      <c r="K177" s="622"/>
      <c r="L177" s="622"/>
      <c r="M177" s="622"/>
      <c r="N177" s="622"/>
      <c r="O177" s="622"/>
      <c r="P177" s="622"/>
      <c r="Q177" s="622"/>
    </row>
    <row r="178" spans="2:17" ht="14.4">
      <c r="B178" s="862"/>
      <c r="C178" s="622"/>
      <c r="D178" s="622"/>
      <c r="E178" s="622"/>
      <c r="F178" s="622"/>
      <c r="G178" s="622"/>
      <c r="H178" s="622"/>
      <c r="I178" s="622"/>
      <c r="J178" s="622"/>
      <c r="K178" s="622"/>
      <c r="L178" s="622"/>
      <c r="M178" s="622"/>
      <c r="N178" s="622"/>
      <c r="O178" s="622"/>
      <c r="P178" s="622"/>
      <c r="Q178" s="622"/>
    </row>
    <row r="179" spans="2:17" ht="14.4">
      <c r="B179" s="862"/>
      <c r="C179" s="622"/>
      <c r="D179" s="622"/>
      <c r="E179" s="622"/>
      <c r="F179" s="622"/>
      <c r="G179" s="622"/>
      <c r="H179" s="622"/>
      <c r="I179" s="622"/>
      <c r="J179" s="622"/>
      <c r="K179" s="622"/>
      <c r="L179" s="622"/>
      <c r="M179" s="622"/>
      <c r="N179" s="622"/>
      <c r="O179" s="622"/>
      <c r="P179" s="622"/>
      <c r="Q179" s="622"/>
    </row>
    <row r="180" spans="2:17" ht="14.4">
      <c r="B180" s="862"/>
      <c r="C180" s="622"/>
      <c r="D180" s="622"/>
      <c r="E180" s="622"/>
      <c r="F180" s="622"/>
      <c r="G180" s="622"/>
      <c r="H180" s="622"/>
      <c r="I180" s="622"/>
      <c r="J180" s="622"/>
      <c r="K180" s="622"/>
      <c r="L180" s="622"/>
      <c r="M180" s="622"/>
      <c r="N180" s="622"/>
      <c r="O180" s="622"/>
      <c r="P180" s="622"/>
      <c r="Q180" s="622"/>
    </row>
    <row r="181" spans="2:17" ht="14.4">
      <c r="B181" s="862"/>
      <c r="C181" s="622"/>
      <c r="D181" s="622"/>
      <c r="E181" s="622"/>
      <c r="F181" s="622"/>
      <c r="G181" s="622"/>
      <c r="H181" s="622"/>
      <c r="I181" s="622"/>
      <c r="J181" s="622"/>
      <c r="K181" s="622"/>
      <c r="L181" s="622"/>
      <c r="M181" s="622"/>
      <c r="N181" s="622"/>
      <c r="O181" s="622"/>
      <c r="P181" s="622"/>
      <c r="Q181" s="622"/>
    </row>
    <row r="182" spans="2:17" ht="14.4">
      <c r="B182" s="862"/>
      <c r="C182" s="622"/>
      <c r="D182" s="622"/>
      <c r="E182" s="622"/>
      <c r="F182" s="622"/>
      <c r="G182" s="622"/>
      <c r="H182" s="622"/>
      <c r="I182" s="622"/>
      <c r="J182" s="622"/>
      <c r="K182" s="622"/>
      <c r="L182" s="622"/>
      <c r="M182" s="622"/>
      <c r="N182" s="622"/>
      <c r="O182" s="622"/>
      <c r="P182" s="622"/>
      <c r="Q182" s="622"/>
    </row>
    <row r="183" spans="2:17" ht="14.4">
      <c r="B183" s="862"/>
      <c r="C183" s="622"/>
      <c r="D183" s="622"/>
      <c r="E183" s="622"/>
      <c r="F183" s="622"/>
      <c r="G183" s="622"/>
      <c r="H183" s="622"/>
      <c r="I183" s="622"/>
      <c r="J183" s="622"/>
      <c r="K183" s="622"/>
      <c r="L183" s="622"/>
      <c r="M183" s="622"/>
      <c r="N183" s="622"/>
      <c r="O183" s="622"/>
      <c r="P183" s="622"/>
      <c r="Q183" s="622"/>
    </row>
    <row r="184" spans="2:17" ht="14.4">
      <c r="B184" s="862"/>
      <c r="C184" s="622"/>
      <c r="D184" s="622"/>
      <c r="E184" s="622"/>
      <c r="F184" s="622"/>
      <c r="G184" s="622"/>
      <c r="H184" s="622"/>
      <c r="I184" s="622"/>
      <c r="J184" s="622"/>
      <c r="K184" s="622"/>
      <c r="L184" s="622"/>
      <c r="M184" s="622"/>
      <c r="N184" s="622"/>
      <c r="O184" s="622"/>
      <c r="P184" s="622"/>
      <c r="Q184" s="622"/>
    </row>
    <row r="185" spans="2:17" ht="14.4">
      <c r="B185" s="862"/>
      <c r="C185" s="622"/>
      <c r="D185" s="622"/>
      <c r="E185" s="622"/>
      <c r="F185" s="622"/>
      <c r="G185" s="622"/>
      <c r="H185" s="622"/>
      <c r="I185" s="622"/>
      <c r="J185" s="622"/>
      <c r="K185" s="622"/>
      <c r="L185" s="622"/>
      <c r="M185" s="622"/>
      <c r="N185" s="622"/>
      <c r="O185" s="622"/>
      <c r="P185" s="622"/>
      <c r="Q185" s="622"/>
    </row>
    <row r="186" spans="2:17" ht="14.4">
      <c r="B186" s="862"/>
      <c r="C186" s="622"/>
      <c r="D186" s="622"/>
      <c r="E186" s="622"/>
      <c r="F186" s="622"/>
      <c r="G186" s="622"/>
      <c r="H186" s="622"/>
      <c r="I186" s="622"/>
      <c r="J186" s="622"/>
      <c r="K186" s="622"/>
      <c r="L186" s="622"/>
      <c r="M186" s="622"/>
      <c r="N186" s="622"/>
      <c r="O186" s="622"/>
      <c r="P186" s="622"/>
      <c r="Q186" s="622"/>
    </row>
    <row r="187" spans="2:17" ht="14.4">
      <c r="B187" s="862"/>
      <c r="C187" s="622"/>
      <c r="D187" s="622"/>
      <c r="E187" s="622"/>
      <c r="F187" s="622"/>
      <c r="G187" s="622"/>
      <c r="H187" s="622"/>
      <c r="I187" s="622"/>
      <c r="J187" s="622"/>
      <c r="K187" s="622"/>
      <c r="L187" s="622"/>
      <c r="M187" s="622"/>
      <c r="N187" s="622"/>
      <c r="O187" s="622"/>
      <c r="P187" s="622"/>
      <c r="Q187" s="622"/>
    </row>
    <row r="188" spans="2:17" ht="14.4">
      <c r="B188" s="862"/>
      <c r="C188" s="622"/>
      <c r="D188" s="622"/>
      <c r="E188" s="622"/>
      <c r="F188" s="622"/>
      <c r="G188" s="622"/>
      <c r="H188" s="622"/>
      <c r="I188" s="622"/>
      <c r="J188" s="622"/>
      <c r="K188" s="622"/>
      <c r="L188" s="622"/>
      <c r="M188" s="622"/>
      <c r="N188" s="622"/>
      <c r="O188" s="622"/>
      <c r="P188" s="622"/>
      <c r="Q188" s="622"/>
    </row>
    <row r="189" spans="2:17" ht="14.4">
      <c r="B189" s="862"/>
      <c r="C189" s="622"/>
      <c r="D189" s="622"/>
      <c r="E189" s="622"/>
      <c r="F189" s="622"/>
      <c r="G189" s="622"/>
      <c r="H189" s="622"/>
      <c r="I189" s="622"/>
      <c r="J189" s="622"/>
      <c r="K189" s="622"/>
      <c r="L189" s="622"/>
      <c r="M189" s="622"/>
      <c r="N189" s="622"/>
      <c r="O189" s="622"/>
      <c r="P189" s="622"/>
      <c r="Q189" s="622"/>
    </row>
    <row r="190" spans="2:17" ht="14.4">
      <c r="B190" s="862"/>
      <c r="C190" s="622"/>
      <c r="D190" s="622"/>
      <c r="E190" s="622"/>
      <c r="F190" s="622"/>
      <c r="G190" s="622"/>
      <c r="H190" s="622"/>
      <c r="I190" s="622"/>
      <c r="J190" s="622"/>
      <c r="K190" s="622"/>
      <c r="L190" s="622"/>
      <c r="M190" s="622"/>
      <c r="N190" s="622"/>
      <c r="O190" s="622"/>
      <c r="P190" s="622"/>
      <c r="Q190" s="622"/>
    </row>
    <row r="191" spans="2:17" ht="14.4">
      <c r="B191" s="862"/>
      <c r="C191" s="622"/>
      <c r="D191" s="622"/>
      <c r="E191" s="622"/>
      <c r="F191" s="622"/>
      <c r="G191" s="622"/>
      <c r="H191" s="622"/>
      <c r="I191" s="622"/>
      <c r="J191" s="622"/>
      <c r="K191" s="622"/>
      <c r="L191" s="622"/>
      <c r="M191" s="622"/>
      <c r="N191" s="622"/>
      <c r="O191" s="622"/>
      <c r="P191" s="622"/>
      <c r="Q191" s="622"/>
    </row>
    <row r="192" spans="2:17" ht="14.4">
      <c r="B192" s="862"/>
      <c r="C192" s="622"/>
      <c r="D192" s="622"/>
      <c r="E192" s="622"/>
      <c r="F192" s="622"/>
      <c r="G192" s="622"/>
      <c r="H192" s="622"/>
      <c r="I192" s="622"/>
      <c r="J192" s="622"/>
      <c r="K192" s="622"/>
      <c r="L192" s="622"/>
      <c r="M192" s="622"/>
      <c r="N192" s="622"/>
      <c r="O192" s="622"/>
      <c r="P192" s="622"/>
      <c r="Q192" s="622"/>
    </row>
    <row r="193" spans="2:17" ht="14.4">
      <c r="B193" s="862"/>
      <c r="C193" s="622"/>
      <c r="D193" s="622"/>
      <c r="E193" s="622"/>
      <c r="F193" s="622"/>
      <c r="G193" s="622"/>
      <c r="H193" s="622"/>
      <c r="I193" s="622"/>
      <c r="J193" s="622"/>
      <c r="K193" s="622"/>
      <c r="L193" s="622"/>
      <c r="M193" s="622"/>
      <c r="N193" s="622"/>
      <c r="O193" s="622"/>
      <c r="P193" s="622"/>
      <c r="Q193" s="622"/>
    </row>
    <row r="194" spans="2:17" ht="14.4">
      <c r="B194" s="862"/>
      <c r="C194" s="622"/>
      <c r="D194" s="622"/>
      <c r="E194" s="622"/>
      <c r="F194" s="622"/>
      <c r="G194" s="622"/>
      <c r="H194" s="622"/>
      <c r="I194" s="622"/>
      <c r="J194" s="622"/>
      <c r="K194" s="622"/>
      <c r="L194" s="622"/>
      <c r="M194" s="622"/>
      <c r="N194" s="622"/>
      <c r="O194" s="622"/>
      <c r="P194" s="622"/>
      <c r="Q194" s="622"/>
    </row>
    <row r="195" spans="2:17" ht="14.4">
      <c r="B195" s="862"/>
      <c r="C195" s="622"/>
      <c r="D195" s="622"/>
      <c r="E195" s="622"/>
      <c r="F195" s="622"/>
      <c r="G195" s="622"/>
      <c r="H195" s="622"/>
      <c r="I195" s="622"/>
      <c r="J195" s="622"/>
      <c r="K195" s="622"/>
      <c r="L195" s="622"/>
      <c r="M195" s="622"/>
      <c r="N195" s="622"/>
      <c r="O195" s="622"/>
      <c r="P195" s="622"/>
      <c r="Q195" s="622"/>
    </row>
    <row r="196" spans="2:17" ht="14.4">
      <c r="B196" s="862"/>
      <c r="C196" s="622"/>
      <c r="D196" s="622"/>
      <c r="E196" s="622"/>
      <c r="F196" s="622"/>
      <c r="G196" s="622"/>
      <c r="H196" s="622"/>
      <c r="I196" s="622"/>
      <c r="J196" s="622"/>
      <c r="K196" s="622"/>
      <c r="L196" s="622"/>
      <c r="M196" s="622"/>
      <c r="N196" s="622"/>
      <c r="O196" s="622"/>
      <c r="P196" s="622"/>
      <c r="Q196" s="622"/>
    </row>
    <row r="197" spans="2:17" ht="14.4">
      <c r="B197" s="862"/>
      <c r="C197" s="622"/>
      <c r="D197" s="622"/>
      <c r="E197" s="622"/>
      <c r="F197" s="622"/>
      <c r="G197" s="622"/>
      <c r="H197" s="622"/>
      <c r="I197" s="622"/>
      <c r="J197" s="622"/>
      <c r="K197" s="622"/>
      <c r="L197" s="622"/>
      <c r="M197" s="622"/>
      <c r="N197" s="622"/>
      <c r="O197" s="622"/>
      <c r="P197" s="622"/>
      <c r="Q197" s="622"/>
    </row>
    <row r="198" spans="2:17" ht="14.4">
      <c r="B198" s="862"/>
      <c r="C198" s="622"/>
      <c r="D198" s="622"/>
      <c r="E198" s="622"/>
      <c r="F198" s="622"/>
      <c r="G198" s="622"/>
      <c r="H198" s="622"/>
      <c r="I198" s="622"/>
      <c r="J198" s="622"/>
      <c r="K198" s="622"/>
      <c r="L198" s="622"/>
      <c r="M198" s="622"/>
      <c r="N198" s="622"/>
      <c r="O198" s="622"/>
      <c r="P198" s="622"/>
      <c r="Q198" s="622"/>
    </row>
    <row r="199" spans="2:17" ht="14.4">
      <c r="B199" s="862"/>
      <c r="C199" s="622"/>
      <c r="D199" s="622"/>
      <c r="E199" s="622"/>
      <c r="F199" s="622"/>
      <c r="G199" s="622"/>
      <c r="H199" s="622"/>
      <c r="I199" s="622"/>
      <c r="J199" s="622"/>
      <c r="K199" s="622"/>
      <c r="L199" s="622"/>
      <c r="M199" s="622"/>
      <c r="N199" s="622"/>
      <c r="O199" s="622"/>
      <c r="P199" s="622"/>
      <c r="Q199" s="622"/>
    </row>
    <row r="200" spans="2:17" ht="14.4">
      <c r="B200" s="862"/>
      <c r="C200" s="622"/>
      <c r="D200" s="622"/>
      <c r="E200" s="622"/>
      <c r="F200" s="622"/>
      <c r="G200" s="622"/>
      <c r="H200" s="622"/>
      <c r="I200" s="622"/>
      <c r="J200" s="622"/>
      <c r="K200" s="622"/>
      <c r="L200" s="622"/>
      <c r="M200" s="622"/>
      <c r="N200" s="622"/>
      <c r="O200" s="622"/>
      <c r="P200" s="622"/>
      <c r="Q200" s="622"/>
    </row>
    <row r="201" spans="2:17">
      <c r="B201" s="863"/>
      <c r="C201" s="308"/>
      <c r="D201" s="308"/>
      <c r="E201" s="308"/>
      <c r="F201" s="308"/>
      <c r="G201" s="308"/>
      <c r="H201" s="308"/>
      <c r="I201" s="308"/>
      <c r="J201" s="308"/>
      <c r="K201" s="308"/>
      <c r="L201" s="308"/>
      <c r="M201" s="308"/>
      <c r="N201" s="308"/>
      <c r="O201" s="308"/>
      <c r="P201" s="308"/>
      <c r="Q201" s="308"/>
    </row>
    <row r="202" spans="2:17">
      <c r="B202" s="863"/>
      <c r="C202" s="308"/>
      <c r="D202" s="308"/>
      <c r="E202" s="308"/>
      <c r="F202" s="308"/>
      <c r="G202" s="308"/>
      <c r="H202" s="308"/>
      <c r="I202" s="308"/>
      <c r="J202" s="308"/>
      <c r="K202" s="308"/>
      <c r="L202" s="308"/>
      <c r="M202" s="308"/>
      <c r="N202" s="308"/>
      <c r="O202" s="308"/>
      <c r="P202" s="308"/>
      <c r="Q202" s="308"/>
    </row>
    <row r="203" spans="2:17">
      <c r="B203" s="863"/>
      <c r="C203" s="308"/>
      <c r="D203" s="308"/>
      <c r="E203" s="308"/>
      <c r="F203" s="308"/>
      <c r="G203" s="308"/>
      <c r="H203" s="308"/>
      <c r="I203" s="308"/>
      <c r="J203" s="308"/>
      <c r="K203" s="308"/>
      <c r="L203" s="308"/>
      <c r="M203" s="308"/>
      <c r="N203" s="308"/>
      <c r="O203" s="308"/>
      <c r="P203" s="308"/>
      <c r="Q203" s="308"/>
    </row>
    <row r="204" spans="2:17">
      <c r="B204" s="863"/>
      <c r="C204" s="308"/>
      <c r="D204" s="308"/>
      <c r="E204" s="308"/>
      <c r="F204" s="308"/>
      <c r="G204" s="308"/>
      <c r="H204" s="308"/>
      <c r="I204" s="308"/>
      <c r="J204" s="308"/>
      <c r="K204" s="308"/>
      <c r="L204" s="308"/>
      <c r="M204" s="308"/>
      <c r="N204" s="308"/>
      <c r="O204" s="308"/>
      <c r="P204" s="308"/>
      <c r="Q204" s="308"/>
    </row>
    <row r="205" spans="2:17">
      <c r="B205" s="863"/>
      <c r="C205" s="308"/>
      <c r="D205" s="308"/>
      <c r="E205" s="308"/>
      <c r="F205" s="308"/>
      <c r="G205" s="308"/>
      <c r="H205" s="308"/>
      <c r="I205" s="308"/>
      <c r="J205" s="308"/>
      <c r="K205" s="308"/>
      <c r="L205" s="308"/>
      <c r="M205" s="308"/>
      <c r="N205" s="308"/>
      <c r="O205" s="308"/>
      <c r="P205" s="308"/>
      <c r="Q205" s="308"/>
    </row>
    <row r="206" spans="2:17">
      <c r="B206" s="863"/>
      <c r="C206" s="308"/>
      <c r="D206" s="308"/>
      <c r="E206" s="308"/>
      <c r="F206" s="308"/>
      <c r="G206" s="308"/>
      <c r="H206" s="308"/>
      <c r="I206" s="308"/>
      <c r="J206" s="308"/>
      <c r="K206" s="308"/>
      <c r="L206" s="308"/>
      <c r="M206" s="308"/>
      <c r="N206" s="308"/>
      <c r="O206" s="308"/>
      <c r="P206" s="308"/>
      <c r="Q206" s="308"/>
    </row>
    <row r="207" spans="2:17">
      <c r="B207" s="863"/>
      <c r="C207" s="308"/>
      <c r="D207" s="308"/>
      <c r="E207" s="308"/>
      <c r="F207" s="308"/>
      <c r="G207" s="308"/>
      <c r="H207" s="308"/>
      <c r="I207" s="308"/>
      <c r="J207" s="308"/>
      <c r="K207" s="308"/>
      <c r="L207" s="308"/>
      <c r="M207" s="308"/>
      <c r="N207" s="308"/>
      <c r="O207" s="308"/>
      <c r="P207" s="308"/>
      <c r="Q207" s="308"/>
    </row>
    <row r="208" spans="2:17">
      <c r="B208" s="863"/>
      <c r="C208" s="308"/>
      <c r="D208" s="308"/>
      <c r="E208" s="308"/>
      <c r="F208" s="308"/>
      <c r="G208" s="308"/>
      <c r="H208" s="308"/>
      <c r="I208" s="308"/>
      <c r="J208" s="308"/>
      <c r="K208" s="308"/>
      <c r="L208" s="308"/>
      <c r="M208" s="308"/>
      <c r="N208" s="308"/>
      <c r="O208" s="308"/>
      <c r="P208" s="308"/>
      <c r="Q208" s="308"/>
    </row>
    <row r="209" spans="2:17">
      <c r="B209" s="863"/>
      <c r="C209" s="308"/>
      <c r="D209" s="308"/>
      <c r="E209" s="308"/>
      <c r="F209" s="308"/>
      <c r="G209" s="308"/>
      <c r="H209" s="308"/>
      <c r="I209" s="308"/>
      <c r="J209" s="308"/>
      <c r="K209" s="308"/>
      <c r="L209" s="308"/>
      <c r="M209" s="308"/>
      <c r="N209" s="308"/>
      <c r="O209" s="308"/>
      <c r="P209" s="308"/>
      <c r="Q209" s="308"/>
    </row>
    <row r="210" spans="2:17">
      <c r="B210" s="863"/>
      <c r="C210" s="308"/>
      <c r="D210" s="308"/>
      <c r="E210" s="308"/>
      <c r="F210" s="308"/>
      <c r="G210" s="308"/>
      <c r="H210" s="308"/>
      <c r="I210" s="308"/>
      <c r="J210" s="308"/>
      <c r="K210" s="308"/>
      <c r="L210" s="308"/>
      <c r="M210" s="308"/>
      <c r="N210" s="308"/>
      <c r="O210" s="308"/>
      <c r="P210" s="308"/>
      <c r="Q210" s="308"/>
    </row>
    <row r="211" spans="2:17">
      <c r="B211" s="863"/>
      <c r="C211" s="308"/>
      <c r="D211" s="308"/>
      <c r="E211" s="308"/>
      <c r="F211" s="308"/>
      <c r="G211" s="308"/>
      <c r="H211" s="308"/>
      <c r="I211" s="308"/>
      <c r="J211" s="308"/>
      <c r="K211" s="308"/>
      <c r="L211" s="308"/>
      <c r="M211" s="308"/>
      <c r="N211" s="308"/>
      <c r="O211" s="308"/>
      <c r="P211" s="308"/>
      <c r="Q211" s="308"/>
    </row>
    <row r="212" spans="2:17">
      <c r="B212" s="863"/>
      <c r="C212" s="308"/>
      <c r="D212" s="308"/>
      <c r="E212" s="308"/>
      <c r="F212" s="308"/>
      <c r="G212" s="308"/>
      <c r="H212" s="308"/>
      <c r="I212" s="308"/>
      <c r="J212" s="308"/>
      <c r="K212" s="308"/>
      <c r="L212" s="308"/>
      <c r="M212" s="308"/>
      <c r="N212" s="308"/>
      <c r="O212" s="308"/>
      <c r="P212" s="308"/>
      <c r="Q212" s="308"/>
    </row>
    <row r="213" spans="2:17">
      <c r="B213" s="863"/>
      <c r="C213" s="308"/>
      <c r="D213" s="308"/>
      <c r="E213" s="308"/>
      <c r="F213" s="308"/>
      <c r="G213" s="308"/>
      <c r="H213" s="308"/>
      <c r="I213" s="308"/>
      <c r="J213" s="308"/>
      <c r="K213" s="308"/>
      <c r="L213" s="308"/>
      <c r="M213" s="308"/>
      <c r="N213" s="308"/>
      <c r="O213" s="308"/>
      <c r="P213" s="308"/>
      <c r="Q213" s="308"/>
    </row>
    <row r="214" spans="2:17">
      <c r="B214" s="863"/>
      <c r="C214" s="308"/>
      <c r="D214" s="308"/>
      <c r="E214" s="308"/>
      <c r="F214" s="308"/>
      <c r="G214" s="308"/>
      <c r="H214" s="308"/>
      <c r="I214" s="308"/>
      <c r="J214" s="308"/>
      <c r="K214" s="308"/>
      <c r="L214" s="308"/>
      <c r="M214" s="308"/>
      <c r="N214" s="308"/>
      <c r="O214" s="308"/>
      <c r="P214" s="308"/>
      <c r="Q214" s="308"/>
    </row>
    <row r="215" spans="2:17">
      <c r="B215" s="863"/>
      <c r="C215" s="308"/>
      <c r="D215" s="308"/>
      <c r="E215" s="308"/>
      <c r="F215" s="308"/>
      <c r="G215" s="308"/>
      <c r="H215" s="308"/>
      <c r="I215" s="308"/>
      <c r="J215" s="308"/>
      <c r="K215" s="308"/>
      <c r="L215" s="308"/>
      <c r="M215" s="308"/>
      <c r="N215" s="308"/>
      <c r="O215" s="308"/>
      <c r="P215" s="308"/>
      <c r="Q215" s="308"/>
    </row>
    <row r="216" spans="2:17">
      <c r="B216" s="863"/>
      <c r="C216" s="308"/>
      <c r="D216" s="308"/>
      <c r="E216" s="308"/>
      <c r="F216" s="308"/>
      <c r="G216" s="308"/>
      <c r="H216" s="308"/>
      <c r="I216" s="308"/>
      <c r="J216" s="308"/>
      <c r="K216" s="308"/>
      <c r="L216" s="308"/>
      <c r="M216" s="308"/>
      <c r="N216" s="308"/>
      <c r="O216" s="308"/>
      <c r="P216" s="308"/>
      <c r="Q216" s="308"/>
    </row>
    <row r="217" spans="2:17">
      <c r="B217" s="863"/>
      <c r="C217" s="308"/>
      <c r="D217" s="308"/>
      <c r="E217" s="308"/>
      <c r="F217" s="308"/>
      <c r="G217" s="308"/>
      <c r="H217" s="308"/>
      <c r="I217" s="308"/>
      <c r="J217" s="308"/>
      <c r="K217" s="308"/>
      <c r="L217" s="308"/>
      <c r="M217" s="308"/>
      <c r="N217" s="308"/>
      <c r="O217" s="308"/>
      <c r="P217" s="308"/>
      <c r="Q217" s="308"/>
    </row>
    <row r="218" spans="2:17">
      <c r="B218" s="863"/>
      <c r="C218" s="308"/>
      <c r="D218" s="308"/>
      <c r="E218" s="308"/>
      <c r="F218" s="308"/>
      <c r="G218" s="308"/>
      <c r="H218" s="308"/>
      <c r="I218" s="308"/>
      <c r="J218" s="308"/>
      <c r="K218" s="308"/>
      <c r="L218" s="308"/>
      <c r="M218" s="308"/>
      <c r="N218" s="308"/>
      <c r="O218" s="308"/>
      <c r="P218" s="308"/>
      <c r="Q218" s="308"/>
    </row>
    <row r="219" spans="2:17">
      <c r="B219" s="863"/>
      <c r="C219" s="308"/>
      <c r="D219" s="308"/>
      <c r="E219" s="308"/>
      <c r="F219" s="308"/>
      <c r="G219" s="308"/>
      <c r="H219" s="308"/>
      <c r="I219" s="308"/>
      <c r="J219" s="308"/>
      <c r="K219" s="308"/>
      <c r="L219" s="308"/>
      <c r="M219" s="308"/>
      <c r="N219" s="308"/>
      <c r="O219" s="308"/>
      <c r="P219" s="308"/>
      <c r="Q219" s="308"/>
    </row>
    <row r="220" spans="2:17">
      <c r="B220" s="863"/>
      <c r="C220" s="308"/>
      <c r="D220" s="308"/>
      <c r="E220" s="308"/>
      <c r="F220" s="308"/>
      <c r="G220" s="308"/>
      <c r="H220" s="308"/>
      <c r="I220" s="308"/>
      <c r="J220" s="308"/>
      <c r="K220" s="308"/>
      <c r="L220" s="308"/>
      <c r="M220" s="308"/>
      <c r="N220" s="308"/>
      <c r="O220" s="308"/>
      <c r="P220" s="308"/>
      <c r="Q220" s="308"/>
    </row>
    <row r="221" spans="2:17">
      <c r="B221" s="863"/>
      <c r="C221" s="308"/>
      <c r="D221" s="308"/>
      <c r="E221" s="308"/>
      <c r="F221" s="308"/>
      <c r="G221" s="308"/>
      <c r="H221" s="308"/>
      <c r="I221" s="308"/>
      <c r="J221" s="308"/>
      <c r="K221" s="308"/>
      <c r="L221" s="308"/>
      <c r="M221" s="308"/>
      <c r="N221" s="308"/>
      <c r="O221" s="308"/>
      <c r="P221" s="308"/>
      <c r="Q221" s="308"/>
    </row>
    <row r="222" spans="2:17">
      <c r="B222" s="863"/>
      <c r="C222" s="308"/>
      <c r="D222" s="308"/>
      <c r="E222" s="308"/>
      <c r="F222" s="308"/>
      <c r="G222" s="308"/>
      <c r="H222" s="308"/>
      <c r="I222" s="308"/>
      <c r="J222" s="308"/>
      <c r="K222" s="308"/>
      <c r="L222" s="308"/>
      <c r="M222" s="308"/>
      <c r="N222" s="308"/>
      <c r="O222" s="308"/>
      <c r="P222" s="308"/>
      <c r="Q222" s="308"/>
    </row>
    <row r="223" spans="2:17">
      <c r="B223" s="863"/>
      <c r="C223" s="308"/>
      <c r="D223" s="308"/>
      <c r="E223" s="308"/>
      <c r="F223" s="308"/>
      <c r="G223" s="308"/>
      <c r="H223" s="308"/>
      <c r="I223" s="308"/>
      <c r="J223" s="308"/>
      <c r="K223" s="308"/>
      <c r="L223" s="308"/>
      <c r="M223" s="308"/>
      <c r="N223" s="308"/>
      <c r="O223" s="308"/>
      <c r="P223" s="308"/>
      <c r="Q223" s="308"/>
    </row>
    <row r="224" spans="2:17">
      <c r="B224" s="863"/>
      <c r="C224" s="308"/>
      <c r="D224" s="308"/>
      <c r="E224" s="308"/>
      <c r="F224" s="308"/>
      <c r="G224" s="308"/>
      <c r="H224" s="308"/>
      <c r="I224" s="308"/>
      <c r="J224" s="308"/>
      <c r="K224" s="308"/>
      <c r="L224" s="308"/>
      <c r="M224" s="308"/>
      <c r="N224" s="308"/>
      <c r="O224" s="308"/>
      <c r="P224" s="308"/>
      <c r="Q224" s="308"/>
    </row>
    <row r="225" spans="2:17">
      <c r="B225" s="863"/>
      <c r="C225" s="308"/>
      <c r="D225" s="308"/>
      <c r="E225" s="308"/>
      <c r="F225" s="308"/>
      <c r="G225" s="308"/>
      <c r="H225" s="308"/>
      <c r="I225" s="308"/>
      <c r="J225" s="308"/>
      <c r="K225" s="308"/>
      <c r="L225" s="308"/>
      <c r="M225" s="308"/>
      <c r="N225" s="308"/>
      <c r="O225" s="308"/>
      <c r="P225" s="308"/>
      <c r="Q225" s="308"/>
    </row>
    <row r="226" spans="2:17">
      <c r="B226" s="863"/>
      <c r="C226" s="308"/>
      <c r="D226" s="308"/>
      <c r="E226" s="308"/>
      <c r="F226" s="308"/>
      <c r="G226" s="308"/>
      <c r="H226" s="308"/>
      <c r="I226" s="308"/>
      <c r="J226" s="308"/>
      <c r="K226" s="308"/>
      <c r="L226" s="308"/>
      <c r="M226" s="308"/>
      <c r="N226" s="308"/>
      <c r="O226" s="308"/>
      <c r="P226" s="308"/>
      <c r="Q226" s="308"/>
    </row>
    <row r="227" spans="2:17">
      <c r="B227" s="863"/>
      <c r="C227" s="308"/>
      <c r="D227" s="308"/>
      <c r="E227" s="308"/>
      <c r="F227" s="308"/>
      <c r="G227" s="308"/>
      <c r="H227" s="308"/>
      <c r="I227" s="308"/>
      <c r="J227" s="308"/>
      <c r="K227" s="308"/>
      <c r="L227" s="308"/>
      <c r="M227" s="308"/>
      <c r="N227" s="308"/>
      <c r="O227" s="308"/>
      <c r="P227" s="308"/>
      <c r="Q227" s="308"/>
    </row>
    <row r="228" spans="2:17">
      <c r="B228" s="863"/>
      <c r="C228" s="308"/>
      <c r="D228" s="308"/>
      <c r="E228" s="308"/>
      <c r="F228" s="308"/>
      <c r="G228" s="308"/>
      <c r="H228" s="308"/>
      <c r="I228" s="308"/>
      <c r="J228" s="308"/>
      <c r="K228" s="308"/>
      <c r="L228" s="308"/>
      <c r="M228" s="308"/>
      <c r="N228" s="308"/>
      <c r="O228" s="308"/>
      <c r="P228" s="308"/>
      <c r="Q228" s="308"/>
    </row>
    <row r="229" spans="2:17">
      <c r="B229" s="863"/>
      <c r="C229" s="308"/>
      <c r="D229" s="308"/>
      <c r="E229" s="308"/>
      <c r="F229" s="308"/>
      <c r="G229" s="308"/>
      <c r="H229" s="308"/>
      <c r="I229" s="308"/>
      <c r="J229" s="308"/>
      <c r="K229" s="308"/>
      <c r="L229" s="308"/>
      <c r="M229" s="308"/>
      <c r="N229" s="308"/>
      <c r="O229" s="308"/>
      <c r="P229" s="308"/>
      <c r="Q229" s="308"/>
    </row>
    <row r="230" spans="2:17">
      <c r="B230" s="863"/>
      <c r="C230" s="308"/>
      <c r="D230" s="308"/>
      <c r="E230" s="308"/>
      <c r="F230" s="308"/>
      <c r="G230" s="308"/>
      <c r="H230" s="308"/>
      <c r="I230" s="308"/>
      <c r="J230" s="308"/>
      <c r="K230" s="308"/>
      <c r="L230" s="308"/>
      <c r="M230" s="308"/>
      <c r="N230" s="308"/>
      <c r="O230" s="308"/>
      <c r="P230" s="308"/>
      <c r="Q230" s="308"/>
    </row>
    <row r="231" spans="2:17">
      <c r="B231" s="863"/>
      <c r="C231" s="308"/>
      <c r="D231" s="308"/>
      <c r="E231" s="308"/>
      <c r="F231" s="308"/>
      <c r="G231" s="308"/>
      <c r="H231" s="308"/>
      <c r="I231" s="308"/>
      <c r="J231" s="308"/>
      <c r="K231" s="308"/>
      <c r="L231" s="308"/>
      <c r="M231" s="308"/>
      <c r="N231" s="308"/>
      <c r="O231" s="308"/>
      <c r="P231" s="308"/>
      <c r="Q231" s="308"/>
    </row>
    <row r="232" spans="2:17">
      <c r="B232" s="863"/>
      <c r="C232" s="308"/>
      <c r="D232" s="308"/>
      <c r="E232" s="308"/>
      <c r="F232" s="308"/>
      <c r="G232" s="308"/>
      <c r="H232" s="308"/>
      <c r="I232" s="308"/>
      <c r="J232" s="308"/>
      <c r="K232" s="308"/>
      <c r="L232" s="308"/>
      <c r="M232" s="308"/>
      <c r="N232" s="308"/>
      <c r="O232" s="308"/>
      <c r="P232" s="308"/>
      <c r="Q232" s="308"/>
    </row>
    <row r="233" spans="2:17">
      <c r="B233" s="863"/>
      <c r="C233" s="308"/>
      <c r="D233" s="308"/>
      <c r="E233" s="308"/>
      <c r="F233" s="308"/>
      <c r="G233" s="308"/>
      <c r="H233" s="308"/>
      <c r="I233" s="308"/>
      <c r="J233" s="308"/>
      <c r="K233" s="308"/>
      <c r="L233" s="308"/>
      <c r="M233" s="308"/>
      <c r="N233" s="308"/>
      <c r="O233" s="308"/>
      <c r="P233" s="308"/>
      <c r="Q233" s="308"/>
    </row>
    <row r="234" spans="2:17">
      <c r="B234" s="863"/>
      <c r="C234" s="308"/>
      <c r="D234" s="308"/>
      <c r="E234" s="308"/>
      <c r="F234" s="308"/>
      <c r="G234" s="308"/>
      <c r="H234" s="308"/>
      <c r="I234" s="308"/>
      <c r="J234" s="308"/>
      <c r="K234" s="308"/>
      <c r="L234" s="308"/>
      <c r="M234" s="308"/>
      <c r="N234" s="308"/>
      <c r="O234" s="308"/>
      <c r="P234" s="308"/>
      <c r="Q234" s="308"/>
    </row>
    <row r="235" spans="2:17">
      <c r="B235" s="863"/>
      <c r="C235" s="308"/>
      <c r="D235" s="308"/>
      <c r="E235" s="308"/>
      <c r="F235" s="308"/>
      <c r="G235" s="308"/>
      <c r="H235" s="308"/>
      <c r="I235" s="308"/>
      <c r="J235" s="308"/>
      <c r="K235" s="308"/>
      <c r="L235" s="308"/>
      <c r="M235" s="308"/>
      <c r="N235" s="308"/>
      <c r="O235" s="308"/>
      <c r="P235" s="308"/>
      <c r="Q235" s="308"/>
    </row>
    <row r="236" spans="2:17">
      <c r="B236" s="863"/>
      <c r="C236" s="308"/>
      <c r="D236" s="308"/>
      <c r="E236" s="308"/>
      <c r="F236" s="308"/>
      <c r="G236" s="308"/>
      <c r="H236" s="308"/>
      <c r="I236" s="308"/>
      <c r="J236" s="308"/>
      <c r="K236" s="308"/>
      <c r="L236" s="308"/>
      <c r="M236" s="308"/>
      <c r="N236" s="308"/>
      <c r="O236" s="308"/>
      <c r="P236" s="308"/>
      <c r="Q236" s="308"/>
    </row>
    <row r="237" spans="2:17">
      <c r="B237" s="863"/>
      <c r="C237" s="308"/>
      <c r="D237" s="308"/>
      <c r="E237" s="308"/>
      <c r="F237" s="308"/>
      <c r="G237" s="308"/>
      <c r="H237" s="308"/>
      <c r="I237" s="308"/>
      <c r="J237" s="308"/>
      <c r="K237" s="308"/>
      <c r="L237" s="308"/>
      <c r="M237" s="308"/>
      <c r="N237" s="308"/>
      <c r="O237" s="308"/>
      <c r="P237" s="308"/>
      <c r="Q237" s="308"/>
    </row>
    <row r="238" spans="2:17">
      <c r="B238" s="863"/>
      <c r="C238" s="308"/>
      <c r="D238" s="308"/>
      <c r="E238" s="308"/>
      <c r="F238" s="308"/>
      <c r="G238" s="308"/>
      <c r="H238" s="308"/>
      <c r="I238" s="308"/>
      <c r="J238" s="308"/>
      <c r="K238" s="308"/>
      <c r="L238" s="308"/>
      <c r="M238" s="308"/>
      <c r="N238" s="308"/>
      <c r="O238" s="308"/>
      <c r="P238" s="308"/>
      <c r="Q238" s="308"/>
    </row>
    <row r="239" spans="2:17">
      <c r="B239" s="863"/>
      <c r="C239" s="308"/>
      <c r="D239" s="308"/>
      <c r="E239" s="308"/>
      <c r="F239" s="308"/>
      <c r="G239" s="308"/>
      <c r="H239" s="308"/>
      <c r="I239" s="308"/>
      <c r="J239" s="308"/>
      <c r="K239" s="308"/>
      <c r="L239" s="308"/>
      <c r="M239" s="308"/>
      <c r="N239" s="308"/>
      <c r="O239" s="308"/>
      <c r="P239" s="308"/>
      <c r="Q239" s="308"/>
    </row>
    <row r="240" spans="2:17">
      <c r="B240" s="863"/>
      <c r="C240" s="308"/>
      <c r="D240" s="308"/>
      <c r="E240" s="308"/>
      <c r="F240" s="308"/>
      <c r="G240" s="308"/>
      <c r="H240" s="308"/>
      <c r="I240" s="308"/>
      <c r="J240" s="308"/>
      <c r="K240" s="308"/>
      <c r="L240" s="308"/>
      <c r="M240" s="308"/>
      <c r="N240" s="308"/>
      <c r="O240" s="308"/>
      <c r="P240" s="308"/>
      <c r="Q240" s="308"/>
    </row>
    <row r="241" spans="2:17">
      <c r="B241" s="863"/>
      <c r="C241" s="308"/>
      <c r="D241" s="308"/>
      <c r="E241" s="308"/>
      <c r="F241" s="308"/>
      <c r="G241" s="308"/>
      <c r="H241" s="308"/>
      <c r="I241" s="308"/>
      <c r="J241" s="308"/>
      <c r="K241" s="308"/>
      <c r="L241" s="308"/>
      <c r="M241" s="308"/>
      <c r="N241" s="308"/>
      <c r="O241" s="308"/>
      <c r="P241" s="308"/>
      <c r="Q241" s="308"/>
    </row>
    <row r="242" spans="2:17">
      <c r="B242" s="863"/>
      <c r="C242" s="308"/>
      <c r="D242" s="308"/>
      <c r="E242" s="308"/>
      <c r="F242" s="308"/>
      <c r="G242" s="308"/>
      <c r="H242" s="308"/>
      <c r="I242" s="308"/>
      <c r="J242" s="308"/>
      <c r="K242" s="308"/>
      <c r="L242" s="308"/>
      <c r="M242" s="308"/>
      <c r="N242" s="308"/>
      <c r="O242" s="308"/>
      <c r="P242" s="308"/>
      <c r="Q242" s="308"/>
    </row>
    <row r="243" spans="2:17">
      <c r="B243" s="863"/>
      <c r="C243" s="308"/>
      <c r="D243" s="308"/>
      <c r="E243" s="308"/>
      <c r="F243" s="308"/>
      <c r="G243" s="308"/>
      <c r="H243" s="308"/>
      <c r="I243" s="308"/>
      <c r="J243" s="308"/>
      <c r="K243" s="308"/>
      <c r="L243" s="308"/>
      <c r="M243" s="308"/>
      <c r="N243" s="308"/>
      <c r="O243" s="308"/>
      <c r="P243" s="308"/>
      <c r="Q243" s="308"/>
    </row>
    <row r="244" spans="2:17">
      <c r="B244" s="863"/>
      <c r="C244" s="308"/>
      <c r="D244" s="308"/>
      <c r="E244" s="308"/>
      <c r="F244" s="308"/>
      <c r="G244" s="308"/>
      <c r="H244" s="308"/>
      <c r="I244" s="308"/>
      <c r="J244" s="308"/>
      <c r="K244" s="308"/>
      <c r="L244" s="308"/>
      <c r="M244" s="308"/>
      <c r="N244" s="308"/>
      <c r="O244" s="308"/>
      <c r="P244" s="308"/>
      <c r="Q244" s="308"/>
    </row>
    <row r="245" spans="2:17">
      <c r="B245" s="863"/>
      <c r="C245" s="308"/>
      <c r="D245" s="308"/>
      <c r="E245" s="308"/>
      <c r="F245" s="308"/>
      <c r="G245" s="308"/>
      <c r="H245" s="308"/>
      <c r="I245" s="308"/>
      <c r="J245" s="308"/>
      <c r="K245" s="308"/>
      <c r="L245" s="308"/>
      <c r="M245" s="308"/>
      <c r="N245" s="308"/>
      <c r="O245" s="308"/>
      <c r="P245" s="308"/>
      <c r="Q245" s="308"/>
    </row>
    <row r="246" spans="2:17">
      <c r="B246" s="863"/>
      <c r="C246" s="308"/>
      <c r="D246" s="308"/>
      <c r="E246" s="308"/>
      <c r="F246" s="308"/>
      <c r="G246" s="308"/>
      <c r="H246" s="308"/>
      <c r="I246" s="308"/>
      <c r="J246" s="308"/>
      <c r="K246" s="308"/>
      <c r="L246" s="308"/>
      <c r="M246" s="308"/>
      <c r="N246" s="308"/>
      <c r="O246" s="308"/>
      <c r="P246" s="308"/>
      <c r="Q246" s="308"/>
    </row>
    <row r="247" spans="2:17">
      <c r="B247" s="863"/>
      <c r="C247" s="308"/>
      <c r="D247" s="308"/>
      <c r="E247" s="308"/>
      <c r="F247" s="308"/>
      <c r="G247" s="308"/>
      <c r="H247" s="308"/>
      <c r="I247" s="308"/>
      <c r="J247" s="308"/>
      <c r="K247" s="308"/>
      <c r="L247" s="308"/>
      <c r="M247" s="308"/>
      <c r="N247" s="308"/>
      <c r="O247" s="308"/>
      <c r="P247" s="308"/>
      <c r="Q247" s="308"/>
    </row>
    <row r="248" spans="2:17">
      <c r="B248" s="863"/>
      <c r="C248" s="308"/>
      <c r="D248" s="308"/>
      <c r="E248" s="308"/>
      <c r="F248" s="308"/>
      <c r="G248" s="308"/>
      <c r="H248" s="308"/>
      <c r="I248" s="308"/>
      <c r="J248" s="308"/>
      <c r="K248" s="308"/>
      <c r="L248" s="308"/>
      <c r="M248" s="308"/>
      <c r="N248" s="308"/>
      <c r="O248" s="308"/>
      <c r="P248" s="308"/>
      <c r="Q248" s="308"/>
    </row>
    <row r="249" spans="2:17">
      <c r="B249" s="863"/>
      <c r="C249" s="308"/>
      <c r="D249" s="308"/>
      <c r="E249" s="308"/>
      <c r="F249" s="308"/>
      <c r="G249" s="308"/>
      <c r="H249" s="308"/>
      <c r="I249" s="308"/>
      <c r="J249" s="308"/>
      <c r="K249" s="308"/>
      <c r="L249" s="308"/>
      <c r="M249" s="308"/>
      <c r="N249" s="308"/>
      <c r="O249" s="308"/>
      <c r="P249" s="308"/>
      <c r="Q249" s="308"/>
    </row>
    <row r="250" spans="2:17">
      <c r="B250" s="863"/>
      <c r="C250" s="308"/>
      <c r="D250" s="308"/>
      <c r="E250" s="308"/>
      <c r="F250" s="308"/>
      <c r="G250" s="308"/>
      <c r="H250" s="308"/>
      <c r="I250" s="308"/>
      <c r="J250" s="308"/>
      <c r="K250" s="308"/>
      <c r="L250" s="308"/>
      <c r="M250" s="308"/>
      <c r="N250" s="308"/>
      <c r="O250" s="308"/>
      <c r="P250" s="308"/>
      <c r="Q250" s="308"/>
    </row>
    <row r="251" spans="2:17">
      <c r="B251" s="863"/>
      <c r="C251" s="308"/>
      <c r="D251" s="308"/>
      <c r="E251" s="308"/>
      <c r="F251" s="308"/>
      <c r="G251" s="308"/>
      <c r="H251" s="308"/>
      <c r="I251" s="308"/>
      <c r="J251" s="308"/>
      <c r="K251" s="308"/>
      <c r="L251" s="308"/>
      <c r="M251" s="308"/>
      <c r="N251" s="308"/>
      <c r="O251" s="308"/>
      <c r="P251" s="308"/>
      <c r="Q251" s="308"/>
    </row>
    <row r="252" spans="2:17">
      <c r="B252" s="863"/>
      <c r="C252" s="308"/>
      <c r="D252" s="308"/>
      <c r="E252" s="308"/>
      <c r="F252" s="308"/>
      <c r="G252" s="308"/>
      <c r="H252" s="308"/>
      <c r="I252" s="308"/>
      <c r="J252" s="308"/>
      <c r="K252" s="308"/>
      <c r="L252" s="308"/>
      <c r="M252" s="308"/>
      <c r="N252" s="308"/>
      <c r="O252" s="308"/>
      <c r="P252" s="308"/>
      <c r="Q252" s="308"/>
    </row>
    <row r="253" spans="2:17">
      <c r="B253" s="863"/>
      <c r="C253" s="308"/>
      <c r="D253" s="308"/>
      <c r="E253" s="308"/>
      <c r="F253" s="308"/>
      <c r="G253" s="308"/>
      <c r="H253" s="308"/>
      <c r="I253" s="308"/>
      <c r="J253" s="308"/>
      <c r="K253" s="308"/>
      <c r="L253" s="308"/>
      <c r="M253" s="308"/>
      <c r="N253" s="308"/>
      <c r="O253" s="308"/>
      <c r="P253" s="308"/>
      <c r="Q253" s="308"/>
    </row>
    <row r="254" spans="2:17">
      <c r="B254" s="863"/>
      <c r="C254" s="308"/>
      <c r="D254" s="308"/>
      <c r="E254" s="308"/>
      <c r="F254" s="308"/>
      <c r="G254" s="308"/>
      <c r="H254" s="308"/>
      <c r="I254" s="308"/>
      <c r="J254" s="308"/>
      <c r="K254" s="308"/>
      <c r="L254" s="308"/>
      <c r="M254" s="308"/>
      <c r="N254" s="308"/>
      <c r="O254" s="308"/>
      <c r="P254" s="308"/>
      <c r="Q254" s="308"/>
    </row>
    <row r="255" spans="2:17">
      <c r="B255" s="863"/>
      <c r="C255" s="308"/>
      <c r="D255" s="308"/>
      <c r="E255" s="308"/>
      <c r="F255" s="308"/>
      <c r="G255" s="308"/>
      <c r="H255" s="308"/>
      <c r="I255" s="308"/>
      <c r="J255" s="308"/>
      <c r="K255" s="308"/>
      <c r="L255" s="308"/>
      <c r="M255" s="308"/>
      <c r="N255" s="308"/>
      <c r="O255" s="308"/>
      <c r="P255" s="308"/>
      <c r="Q255" s="308"/>
    </row>
    <row r="256" spans="2:17">
      <c r="B256" s="863"/>
      <c r="C256" s="308"/>
      <c r="D256" s="308"/>
      <c r="E256" s="308"/>
      <c r="F256" s="308"/>
      <c r="G256" s="308"/>
      <c r="H256" s="308"/>
      <c r="I256" s="308"/>
      <c r="J256" s="308"/>
      <c r="K256" s="308"/>
      <c r="L256" s="308"/>
      <c r="M256" s="308"/>
      <c r="N256" s="308"/>
      <c r="O256" s="308"/>
      <c r="P256" s="308"/>
      <c r="Q256" s="308"/>
    </row>
    <row r="257" spans="2:17">
      <c r="B257" s="863"/>
      <c r="C257" s="308"/>
      <c r="D257" s="308"/>
      <c r="E257" s="308"/>
      <c r="F257" s="308"/>
      <c r="G257" s="308"/>
      <c r="H257" s="308"/>
      <c r="I257" s="308"/>
      <c r="J257" s="308"/>
      <c r="K257" s="308"/>
      <c r="L257" s="308"/>
      <c r="M257" s="308"/>
      <c r="N257" s="308"/>
      <c r="O257" s="308"/>
      <c r="P257" s="308"/>
      <c r="Q257" s="308"/>
    </row>
    <row r="258" spans="2:17">
      <c r="B258" s="863"/>
      <c r="C258" s="308"/>
      <c r="D258" s="308"/>
      <c r="E258" s="308"/>
      <c r="F258" s="308"/>
      <c r="G258" s="308"/>
      <c r="H258" s="308"/>
      <c r="I258" s="308"/>
      <c r="J258" s="308"/>
      <c r="K258" s="308"/>
      <c r="L258" s="308"/>
      <c r="M258" s="308"/>
      <c r="N258" s="308"/>
      <c r="O258" s="308"/>
      <c r="P258" s="308"/>
      <c r="Q258" s="308"/>
    </row>
    <row r="259" spans="2:17">
      <c r="B259" s="863"/>
      <c r="C259" s="308"/>
      <c r="D259" s="308"/>
      <c r="E259" s="308"/>
      <c r="F259" s="308"/>
      <c r="G259" s="308"/>
      <c r="H259" s="308"/>
      <c r="I259" s="308"/>
      <c r="J259" s="308"/>
      <c r="K259" s="308"/>
      <c r="L259" s="308"/>
      <c r="M259" s="308"/>
      <c r="N259" s="308"/>
      <c r="O259" s="308"/>
      <c r="P259" s="308"/>
      <c r="Q259" s="308"/>
    </row>
    <row r="260" spans="2:17">
      <c r="B260" s="863"/>
      <c r="C260" s="308"/>
      <c r="D260" s="308"/>
      <c r="E260" s="308"/>
      <c r="F260" s="308"/>
      <c r="G260" s="308"/>
      <c r="H260" s="308"/>
      <c r="I260" s="308"/>
      <c r="J260" s="308"/>
      <c r="K260" s="308"/>
      <c r="L260" s="308"/>
      <c r="M260" s="308"/>
      <c r="N260" s="308"/>
      <c r="O260" s="308"/>
      <c r="P260" s="308"/>
      <c r="Q260" s="308"/>
    </row>
    <row r="261" spans="2:17">
      <c r="B261" s="863"/>
      <c r="C261" s="308"/>
      <c r="D261" s="308"/>
      <c r="E261" s="308"/>
      <c r="F261" s="308"/>
      <c r="G261" s="308"/>
      <c r="H261" s="308"/>
      <c r="I261" s="308"/>
      <c r="J261" s="308"/>
      <c r="K261" s="308"/>
      <c r="L261" s="308"/>
      <c r="M261" s="308"/>
      <c r="N261" s="308"/>
      <c r="O261" s="308"/>
      <c r="P261" s="308"/>
      <c r="Q261" s="308"/>
    </row>
    <row r="262" spans="2:17">
      <c r="B262" s="863"/>
      <c r="C262" s="308"/>
      <c r="D262" s="308"/>
      <c r="E262" s="308"/>
      <c r="F262" s="308"/>
      <c r="G262" s="308"/>
      <c r="H262" s="308"/>
      <c r="I262" s="308"/>
      <c r="J262" s="308"/>
      <c r="K262" s="308"/>
      <c r="L262" s="308"/>
      <c r="M262" s="308"/>
      <c r="N262" s="308"/>
      <c r="O262" s="308"/>
      <c r="P262" s="308"/>
      <c r="Q262" s="308"/>
    </row>
    <row r="263" spans="2:17">
      <c r="B263" s="863"/>
      <c r="C263" s="308"/>
      <c r="D263" s="308"/>
      <c r="E263" s="308"/>
      <c r="F263" s="308"/>
      <c r="G263" s="308"/>
      <c r="H263" s="308"/>
      <c r="I263" s="308"/>
      <c r="J263" s="308"/>
      <c r="K263" s="308"/>
      <c r="L263" s="308"/>
      <c r="M263" s="308"/>
      <c r="N263" s="308"/>
      <c r="O263" s="308"/>
      <c r="P263" s="308"/>
      <c r="Q263" s="308"/>
    </row>
    <row r="264" spans="2:17">
      <c r="B264" s="863"/>
      <c r="C264" s="308"/>
      <c r="D264" s="308"/>
      <c r="E264" s="308"/>
      <c r="F264" s="308"/>
      <c r="G264" s="308"/>
      <c r="H264" s="308"/>
      <c r="I264" s="308"/>
      <c r="J264" s="308"/>
      <c r="K264" s="308"/>
      <c r="L264" s="308"/>
      <c r="M264" s="308"/>
      <c r="N264" s="308"/>
      <c r="O264" s="308"/>
      <c r="P264" s="308"/>
      <c r="Q264" s="308"/>
    </row>
    <row r="265" spans="2:17">
      <c r="B265" s="863"/>
      <c r="C265" s="308"/>
      <c r="D265" s="308"/>
      <c r="E265" s="308"/>
      <c r="F265" s="308"/>
      <c r="G265" s="308"/>
      <c r="H265" s="308"/>
      <c r="I265" s="308"/>
      <c r="J265" s="308"/>
      <c r="K265" s="308"/>
      <c r="L265" s="308"/>
      <c r="M265" s="308"/>
      <c r="N265" s="308"/>
      <c r="O265" s="308"/>
      <c r="P265" s="308"/>
      <c r="Q265" s="308"/>
    </row>
    <row r="266" spans="2:17">
      <c r="B266" s="863"/>
      <c r="C266" s="308"/>
      <c r="D266" s="308"/>
      <c r="E266" s="308"/>
      <c r="F266" s="308"/>
      <c r="G266" s="308"/>
      <c r="H266" s="308"/>
      <c r="I266" s="308"/>
      <c r="J266" s="308"/>
      <c r="K266" s="308"/>
      <c r="L266" s="308"/>
      <c r="M266" s="308"/>
      <c r="N266" s="308"/>
      <c r="O266" s="308"/>
      <c r="P266" s="308"/>
      <c r="Q266" s="308"/>
    </row>
    <row r="267" spans="2:17">
      <c r="B267" s="863"/>
      <c r="C267" s="308"/>
      <c r="D267" s="308"/>
      <c r="E267" s="308"/>
      <c r="F267" s="308"/>
      <c r="G267" s="308"/>
      <c r="H267" s="308"/>
      <c r="I267" s="308"/>
      <c r="J267" s="308"/>
      <c r="K267" s="308"/>
      <c r="L267" s="308"/>
      <c r="M267" s="308"/>
      <c r="N267" s="308"/>
      <c r="O267" s="308"/>
      <c r="P267" s="308"/>
      <c r="Q267" s="308"/>
    </row>
    <row r="268" spans="2:17">
      <c r="B268" s="863"/>
      <c r="C268" s="308"/>
      <c r="D268" s="308"/>
      <c r="E268" s="308"/>
      <c r="F268" s="308"/>
      <c r="G268" s="308"/>
      <c r="H268" s="308"/>
      <c r="I268" s="308"/>
      <c r="J268" s="308"/>
      <c r="K268" s="308"/>
      <c r="L268" s="308"/>
      <c r="M268" s="308"/>
      <c r="N268" s="308"/>
      <c r="O268" s="308"/>
      <c r="P268" s="308"/>
      <c r="Q268" s="308"/>
    </row>
    <row r="269" spans="2:17">
      <c r="B269" s="863"/>
      <c r="C269" s="308"/>
      <c r="D269" s="308"/>
      <c r="E269" s="308"/>
      <c r="F269" s="308"/>
      <c r="G269" s="308"/>
      <c r="H269" s="308"/>
      <c r="I269" s="308"/>
      <c r="J269" s="308"/>
      <c r="K269" s="308"/>
      <c r="L269" s="308"/>
      <c r="M269" s="308"/>
      <c r="N269" s="308"/>
      <c r="O269" s="308"/>
      <c r="P269" s="308"/>
      <c r="Q269" s="308"/>
    </row>
    <row r="270" spans="2:17">
      <c r="B270" s="863"/>
      <c r="C270" s="308"/>
      <c r="D270" s="308"/>
      <c r="E270" s="308"/>
      <c r="F270" s="308"/>
      <c r="G270" s="308"/>
      <c r="H270" s="308"/>
      <c r="I270" s="308"/>
      <c r="J270" s="308"/>
      <c r="K270" s="308"/>
      <c r="L270" s="308"/>
      <c r="M270" s="308"/>
      <c r="N270" s="308"/>
      <c r="O270" s="308"/>
      <c r="P270" s="308"/>
      <c r="Q270" s="308"/>
    </row>
    <row r="271" spans="2:17">
      <c r="B271" s="863"/>
      <c r="C271" s="308"/>
      <c r="D271" s="308"/>
      <c r="E271" s="308"/>
      <c r="F271" s="308"/>
      <c r="G271" s="308"/>
      <c r="H271" s="308"/>
      <c r="I271" s="308"/>
      <c r="J271" s="308"/>
      <c r="K271" s="308"/>
      <c r="L271" s="308"/>
      <c r="M271" s="308"/>
      <c r="N271" s="308"/>
      <c r="O271" s="308"/>
      <c r="P271" s="308"/>
      <c r="Q271" s="308"/>
    </row>
    <row r="272" spans="2:17">
      <c r="B272" s="863"/>
      <c r="C272" s="308"/>
      <c r="D272" s="308"/>
      <c r="E272" s="308"/>
      <c r="F272" s="308"/>
      <c r="G272" s="308"/>
      <c r="H272" s="308"/>
      <c r="I272" s="308"/>
      <c r="J272" s="308"/>
      <c r="K272" s="308"/>
      <c r="L272" s="308"/>
      <c r="M272" s="308"/>
      <c r="N272" s="308"/>
      <c r="O272" s="308"/>
      <c r="P272" s="308"/>
      <c r="Q272" s="308"/>
    </row>
    <row r="273" spans="2:17">
      <c r="B273" s="863"/>
      <c r="C273" s="308"/>
      <c r="D273" s="308"/>
      <c r="E273" s="308"/>
      <c r="F273" s="308"/>
      <c r="G273" s="308"/>
      <c r="H273" s="308"/>
      <c r="I273" s="308"/>
      <c r="J273" s="308"/>
      <c r="K273" s="308"/>
      <c r="L273" s="308"/>
      <c r="M273" s="308"/>
      <c r="N273" s="308"/>
      <c r="O273" s="308"/>
      <c r="P273" s="308"/>
      <c r="Q273" s="308"/>
    </row>
    <row r="274" spans="2:17">
      <c r="B274" s="863"/>
      <c r="C274" s="308"/>
      <c r="D274" s="308"/>
      <c r="E274" s="308"/>
      <c r="F274" s="308"/>
      <c r="G274" s="308"/>
      <c r="H274" s="308"/>
      <c r="I274" s="308"/>
      <c r="J274" s="308"/>
      <c r="K274" s="308"/>
      <c r="L274" s="308"/>
      <c r="M274" s="308"/>
      <c r="N274" s="308"/>
      <c r="O274" s="308"/>
      <c r="P274" s="308"/>
      <c r="Q274" s="308"/>
    </row>
    <row r="275" spans="2:17">
      <c r="B275" s="863"/>
      <c r="C275" s="308"/>
      <c r="D275" s="308"/>
      <c r="E275" s="308"/>
      <c r="F275" s="308"/>
      <c r="G275" s="308"/>
      <c r="H275" s="308"/>
      <c r="I275" s="308"/>
      <c r="J275" s="308"/>
      <c r="K275" s="308"/>
      <c r="L275" s="308"/>
      <c r="M275" s="308"/>
      <c r="N275" s="308"/>
      <c r="O275" s="308"/>
      <c r="P275" s="308"/>
      <c r="Q275" s="308"/>
    </row>
    <row r="276" spans="2:17">
      <c r="B276" s="863"/>
      <c r="C276" s="308"/>
      <c r="D276" s="308"/>
      <c r="E276" s="308"/>
      <c r="F276" s="308"/>
      <c r="G276" s="308"/>
      <c r="H276" s="308"/>
      <c r="I276" s="308"/>
      <c r="J276" s="308"/>
      <c r="K276" s="308"/>
      <c r="L276" s="308"/>
      <c r="M276" s="308"/>
      <c r="N276" s="308"/>
      <c r="O276" s="308"/>
      <c r="P276" s="308"/>
      <c r="Q276" s="308"/>
    </row>
    <row r="277" spans="2:17">
      <c r="B277" s="863"/>
      <c r="C277" s="308"/>
      <c r="D277" s="308"/>
      <c r="E277" s="308"/>
      <c r="F277" s="308"/>
      <c r="G277" s="308"/>
      <c r="H277" s="308"/>
      <c r="I277" s="308"/>
      <c r="J277" s="308"/>
      <c r="K277" s="308"/>
      <c r="L277" s="308"/>
      <c r="M277" s="308"/>
      <c r="N277" s="308"/>
      <c r="O277" s="308"/>
      <c r="P277" s="308"/>
      <c r="Q277" s="308"/>
    </row>
    <row r="278" spans="2:17">
      <c r="B278" s="863"/>
      <c r="C278" s="308"/>
      <c r="D278" s="308"/>
      <c r="E278" s="308"/>
      <c r="F278" s="308"/>
      <c r="G278" s="308"/>
      <c r="H278" s="308"/>
      <c r="I278" s="308"/>
      <c r="J278" s="308"/>
      <c r="K278" s="308"/>
      <c r="L278" s="308"/>
      <c r="M278" s="308"/>
      <c r="N278" s="308"/>
      <c r="O278" s="308"/>
      <c r="P278" s="308"/>
      <c r="Q278" s="308"/>
    </row>
  </sheetData>
  <autoFilter ref="B6:Q116" xr:uid="{00000000-0009-0000-0000-000001000000}"/>
  <mergeCells count="7">
    <mergeCell ref="R1:U1"/>
    <mergeCell ref="B132:Q132"/>
    <mergeCell ref="C114:Q114"/>
    <mergeCell ref="L5:Q5"/>
    <mergeCell ref="B2:C2"/>
    <mergeCell ref="I4:Q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B118" location="'EBA GL 2020_07-1'!A1" display="EBA GL 2020/07-1" xr:uid="{36A4FF64-620F-4C5F-82AA-BA80D35EA894}"/>
    <hyperlink ref="B119" location="'EBA GL 2020_07-2'!A1" display="EBA GL 2020/07-2" xr:uid="{EABD0F29-B4D9-4A5A-9BEE-BFDFB29CE57B}"/>
    <hyperlink ref="B120" location="'EBA GL 2020_07-3'!A1" display="EBA GL 2020/07-3" xr:uid="{9B970711-6BD3-470B-BB15-A3D72FB954C5}"/>
  </hyperlinks>
  <pageMargins left="0.25" right="0.25" top="0.75" bottom="0.75" header="0.3" footer="0.3"/>
  <pageSetup paperSize="9" scale="70" fitToHeight="0" orientation="portrait" r:id="rId1"/>
  <headerFooter>
    <oddHeader>&amp;C&amp;"Calibri"&amp;10&amp;K000000Public&amp;1#</oddHeader>
  </headerFooter>
  <rowBreaks count="1" manualBreakCount="1">
    <brk id="81" min="1"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11"/>
  <sheetViews>
    <sheetView showGridLines="0" view="pageLayout" zoomScaleNormal="100" workbookViewId="0">
      <selection activeCell="A4" sqref="A4"/>
    </sheetView>
  </sheetViews>
  <sheetFormatPr defaultColWidth="9.109375" defaultRowHeight="14.4"/>
  <cols>
    <col min="1" max="1" width="20.88671875" customWidth="1"/>
    <col min="2" max="2" width="12.44140625" bestFit="1" customWidth="1"/>
    <col min="3" max="3" width="87.44140625" customWidth="1"/>
  </cols>
  <sheetData>
    <row r="2" spans="1:3" ht="18">
      <c r="A2" s="48" t="s">
        <v>124</v>
      </c>
    </row>
    <row r="3" spans="1:3">
      <c r="A3" t="s">
        <v>125</v>
      </c>
    </row>
    <row r="6" spans="1:3">
      <c r="A6" s="49" t="s">
        <v>126</v>
      </c>
      <c r="B6" s="51" t="s">
        <v>120</v>
      </c>
      <c r="C6" s="50" t="s">
        <v>114</v>
      </c>
    </row>
    <row r="7" spans="1:3" ht="28.8">
      <c r="A7" s="49" t="s">
        <v>147</v>
      </c>
      <c r="B7" s="49" t="s">
        <v>116</v>
      </c>
      <c r="C7" s="50" t="s">
        <v>148</v>
      </c>
    </row>
    <row r="8" spans="1:3" ht="28.8">
      <c r="A8" s="49" t="s">
        <v>149</v>
      </c>
      <c r="B8" s="49" t="s">
        <v>118</v>
      </c>
      <c r="C8" s="50" t="s">
        <v>150</v>
      </c>
    </row>
    <row r="9" spans="1:3" ht="28.8">
      <c r="A9" s="49" t="s">
        <v>151</v>
      </c>
      <c r="B9" s="49" t="s">
        <v>152</v>
      </c>
      <c r="C9" s="50" t="s">
        <v>153</v>
      </c>
    </row>
    <row r="10" spans="1:3" ht="28.8">
      <c r="A10" s="49" t="s">
        <v>154</v>
      </c>
      <c r="B10" s="49" t="s">
        <v>137</v>
      </c>
      <c r="C10" s="50" t="s">
        <v>155</v>
      </c>
    </row>
    <row r="11" spans="1:3" ht="28.8">
      <c r="A11" s="49" t="s">
        <v>156</v>
      </c>
      <c r="B11" s="49" t="s">
        <v>139</v>
      </c>
      <c r="C11" s="50"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17DF4-D14E-42BA-A1AA-D1C3D52CF282}">
  <sheetPr>
    <tabColor theme="9" tint="0.79998168889431442"/>
    <pageSetUpPr fitToPage="1"/>
  </sheetPr>
  <dimension ref="A1:X30"/>
  <sheetViews>
    <sheetView showGridLines="0" topLeftCell="A16" zoomScale="80" zoomScaleNormal="80" zoomScalePageLayoutView="80" workbookViewId="0">
      <selection activeCell="C44" sqref="C44:S44"/>
    </sheetView>
  </sheetViews>
  <sheetFormatPr defaultColWidth="9.109375" defaultRowHeight="14.4"/>
  <cols>
    <col min="1" max="1" width="9.109375" style="39"/>
    <col min="2" max="2" width="28.6640625" style="39" customWidth="1"/>
    <col min="3" max="7" width="20" style="39" customWidth="1"/>
    <col min="8" max="8" width="20" style="371" customWidth="1"/>
    <col min="9" max="9" width="20" style="39" customWidth="1"/>
    <col min="10" max="10" width="22.109375" style="39" customWidth="1"/>
    <col min="11" max="11" width="9.109375" style="39"/>
    <col min="12" max="12" width="255.6640625" style="39" bestFit="1" customWidth="1"/>
    <col min="13" max="16384" width="9.109375" style="39"/>
  </cols>
  <sheetData>
    <row r="1" spans="1:24" ht="18">
      <c r="B1" s="656" t="s">
        <v>1235</v>
      </c>
    </row>
    <row r="2" spans="1:24" ht="14.25" customHeight="1">
      <c r="B2" s="1196"/>
      <c r="C2" s="1196"/>
      <c r="D2" s="1196"/>
      <c r="E2" s="1196"/>
      <c r="F2" s="1196"/>
      <c r="G2" s="1196"/>
      <c r="H2" s="1093"/>
      <c r="I2" s="1196"/>
    </row>
    <row r="3" spans="1:24">
      <c r="D3" s="1196"/>
      <c r="E3" s="1196"/>
      <c r="F3" s="1196"/>
      <c r="G3" s="1196"/>
      <c r="H3" s="1093"/>
    </row>
    <row r="4" spans="1:24">
      <c r="C4" s="364" t="s">
        <v>6</v>
      </c>
      <c r="D4" s="364" t="s">
        <v>7</v>
      </c>
      <c r="E4" s="364" t="s">
        <v>8</v>
      </c>
      <c r="F4" s="364" t="s">
        <v>43</v>
      </c>
      <c r="G4" s="364" t="s">
        <v>44</v>
      </c>
      <c r="H4" s="364" t="s">
        <v>164</v>
      </c>
      <c r="I4" s="364" t="s">
        <v>1326</v>
      </c>
      <c r="J4" s="364" t="s">
        <v>1325</v>
      </c>
    </row>
    <row r="5" spans="1:24" ht="186.75" customHeight="1">
      <c r="B5" s="377" t="s">
        <v>1324</v>
      </c>
      <c r="C5" s="376" t="s">
        <v>1323</v>
      </c>
      <c r="D5" s="376" t="s">
        <v>1322</v>
      </c>
      <c r="E5" s="376" t="s">
        <v>1321</v>
      </c>
      <c r="F5" s="376" t="s">
        <v>1320</v>
      </c>
      <c r="G5" s="376" t="s">
        <v>1319</v>
      </c>
      <c r="H5" s="376" t="s">
        <v>1318</v>
      </c>
      <c r="I5" s="376" t="s">
        <v>1317</v>
      </c>
      <c r="J5" s="376" t="s">
        <v>1316</v>
      </c>
      <c r="L5" s="375"/>
      <c r="M5" s="373"/>
      <c r="N5" s="373"/>
      <c r="O5" s="373"/>
      <c r="P5" s="373"/>
      <c r="Q5" s="373"/>
      <c r="R5" s="373"/>
      <c r="S5" s="373"/>
      <c r="T5" s="373"/>
      <c r="U5" s="373"/>
      <c r="V5" s="373"/>
      <c r="W5" s="373"/>
      <c r="X5" s="373"/>
    </row>
    <row r="6" spans="1:24" ht="28.8">
      <c r="A6" s="364">
        <v>1</v>
      </c>
      <c r="B6" s="1197" t="s">
        <v>1270</v>
      </c>
      <c r="C6" s="366">
        <v>0</v>
      </c>
      <c r="D6" s="366">
        <v>0</v>
      </c>
      <c r="E6" s="366">
        <v>0</v>
      </c>
      <c r="F6" s="366">
        <v>0</v>
      </c>
      <c r="G6" s="366">
        <v>0</v>
      </c>
      <c r="H6" s="366">
        <v>0</v>
      </c>
      <c r="I6" s="366">
        <v>0</v>
      </c>
      <c r="J6" s="366">
        <v>0</v>
      </c>
    </row>
    <row r="7" spans="1:24">
      <c r="A7" s="364">
        <v>2</v>
      </c>
      <c r="B7" s="372" t="s">
        <v>1314</v>
      </c>
      <c r="C7" s="366">
        <v>0</v>
      </c>
      <c r="D7" s="366">
        <v>0</v>
      </c>
      <c r="E7" s="366">
        <v>0</v>
      </c>
      <c r="F7" s="366">
        <v>0</v>
      </c>
      <c r="G7" s="366">
        <v>0</v>
      </c>
      <c r="H7" s="366">
        <v>0</v>
      </c>
      <c r="I7" s="366">
        <v>0</v>
      </c>
      <c r="J7" s="366">
        <v>0</v>
      </c>
    </row>
    <row r="8" spans="1:24" ht="43.2">
      <c r="A8" s="364">
        <v>3</v>
      </c>
      <c r="B8" s="372" t="s">
        <v>1313</v>
      </c>
      <c r="C8" s="366">
        <v>0</v>
      </c>
      <c r="D8" s="366">
        <v>0</v>
      </c>
      <c r="E8" s="366">
        <v>0</v>
      </c>
      <c r="F8" s="366">
        <v>0</v>
      </c>
      <c r="G8" s="366">
        <v>0</v>
      </c>
      <c r="H8" s="366">
        <v>0</v>
      </c>
      <c r="I8" s="366">
        <v>0</v>
      </c>
      <c r="J8" s="366">
        <v>0</v>
      </c>
    </row>
    <row r="9" spans="1:24" ht="43.2">
      <c r="A9" s="364">
        <v>4</v>
      </c>
      <c r="B9" s="372" t="s">
        <v>1312</v>
      </c>
      <c r="C9" s="366">
        <v>0</v>
      </c>
      <c r="D9" s="366">
        <v>0</v>
      </c>
      <c r="E9" s="366">
        <v>0</v>
      </c>
      <c r="F9" s="366">
        <v>0</v>
      </c>
      <c r="G9" s="366">
        <v>0</v>
      </c>
      <c r="H9" s="366">
        <v>0</v>
      </c>
      <c r="I9" s="366">
        <v>0</v>
      </c>
      <c r="J9" s="366">
        <v>0</v>
      </c>
    </row>
    <row r="10" spans="1:24">
      <c r="A10" s="364">
        <v>5</v>
      </c>
      <c r="B10" s="372" t="s">
        <v>1311</v>
      </c>
      <c r="C10" s="366">
        <v>0</v>
      </c>
      <c r="D10" s="366">
        <v>0</v>
      </c>
      <c r="E10" s="366">
        <v>0</v>
      </c>
      <c r="F10" s="366">
        <v>0</v>
      </c>
      <c r="G10" s="366">
        <v>0</v>
      </c>
      <c r="H10" s="366">
        <v>0</v>
      </c>
      <c r="I10" s="366">
        <v>0</v>
      </c>
      <c r="J10" s="366">
        <v>0</v>
      </c>
    </row>
    <row r="11" spans="1:24">
      <c r="A11" s="364">
        <v>6</v>
      </c>
      <c r="B11" s="372" t="s">
        <v>1310</v>
      </c>
      <c r="C11" s="366">
        <v>0</v>
      </c>
      <c r="D11" s="366">
        <v>0</v>
      </c>
      <c r="E11" s="366">
        <v>0</v>
      </c>
      <c r="F11" s="366">
        <v>0</v>
      </c>
      <c r="G11" s="366">
        <v>0</v>
      </c>
      <c r="H11" s="366">
        <v>0</v>
      </c>
      <c r="I11" s="366">
        <v>0</v>
      </c>
      <c r="J11" s="366">
        <v>0</v>
      </c>
    </row>
    <row r="12" spans="1:24" ht="28.8">
      <c r="A12" s="1191">
        <v>7</v>
      </c>
      <c r="B12" s="1197" t="s">
        <v>1315</v>
      </c>
      <c r="C12" s="1090">
        <v>55496537</v>
      </c>
      <c r="D12" s="1090">
        <v>14910176</v>
      </c>
      <c r="E12" s="1090">
        <v>40586361</v>
      </c>
      <c r="F12" s="1090">
        <v>-252275</v>
      </c>
      <c r="G12" s="366">
        <v>0</v>
      </c>
      <c r="H12" s="1090">
        <v>-252275</v>
      </c>
      <c r="I12" s="1090">
        <v>14657901</v>
      </c>
      <c r="J12" s="1090">
        <v>40586361</v>
      </c>
    </row>
    <row r="13" spans="1:24">
      <c r="A13" s="1191">
        <v>8</v>
      </c>
      <c r="B13" s="372" t="s">
        <v>1314</v>
      </c>
      <c r="C13" s="1090"/>
      <c r="D13" s="1090">
        <v>9182098</v>
      </c>
      <c r="E13" s="1090">
        <v>17585341.5</v>
      </c>
      <c r="F13" s="1090">
        <v>0</v>
      </c>
      <c r="G13" s="1090">
        <v>0</v>
      </c>
      <c r="H13" s="1090">
        <v>0</v>
      </c>
      <c r="I13" s="1090">
        <v>5728078</v>
      </c>
      <c r="J13" s="1090">
        <v>17585341.5</v>
      </c>
    </row>
    <row r="14" spans="1:24" ht="43.2">
      <c r="A14" s="1191">
        <v>9</v>
      </c>
      <c r="B14" s="372" t="s">
        <v>1313</v>
      </c>
      <c r="C14" s="1090">
        <v>0</v>
      </c>
      <c r="D14" s="1090">
        <v>0</v>
      </c>
      <c r="E14" s="1090">
        <v>0</v>
      </c>
      <c r="F14" s="1090">
        <v>0</v>
      </c>
      <c r="G14" s="1090">
        <v>0</v>
      </c>
      <c r="H14" s="1090">
        <v>0</v>
      </c>
      <c r="I14" s="1090">
        <v>0</v>
      </c>
      <c r="J14" s="1090">
        <v>0</v>
      </c>
    </row>
    <row r="15" spans="1:24" ht="43.2">
      <c r="A15" s="1191">
        <v>10</v>
      </c>
      <c r="B15" s="372" t="s">
        <v>1312</v>
      </c>
      <c r="C15" s="1090">
        <v>0</v>
      </c>
      <c r="D15" s="1090">
        <v>5728078</v>
      </c>
      <c r="E15" s="1090">
        <v>23001019.5</v>
      </c>
      <c r="F15" s="1090">
        <v>-252275</v>
      </c>
      <c r="G15" s="1090">
        <v>0</v>
      </c>
      <c r="H15" s="1090">
        <v>-252275</v>
      </c>
      <c r="I15" s="1090">
        <v>8929823</v>
      </c>
      <c r="J15" s="1090">
        <v>23001019.5</v>
      </c>
    </row>
    <row r="16" spans="1:24">
      <c r="A16" s="1191">
        <v>11</v>
      </c>
      <c r="B16" s="372" t="s">
        <v>1311</v>
      </c>
      <c r="C16" s="1090">
        <v>0</v>
      </c>
      <c r="D16" s="1090">
        <v>0</v>
      </c>
      <c r="E16" s="1090">
        <v>0</v>
      </c>
      <c r="F16" s="1090">
        <v>0</v>
      </c>
      <c r="G16" s="1090">
        <v>0</v>
      </c>
      <c r="H16" s="1090">
        <v>0</v>
      </c>
      <c r="I16" s="1090">
        <v>0</v>
      </c>
      <c r="J16" s="1090">
        <v>0</v>
      </c>
    </row>
    <row r="17" spans="1:12">
      <c r="A17" s="1191">
        <v>12</v>
      </c>
      <c r="B17" s="372" t="s">
        <v>1310</v>
      </c>
      <c r="C17" s="1090">
        <v>0</v>
      </c>
      <c r="D17" s="1090">
        <v>0</v>
      </c>
      <c r="E17" s="1090">
        <v>0</v>
      </c>
      <c r="F17" s="1090">
        <v>0</v>
      </c>
      <c r="G17" s="1090">
        <v>0</v>
      </c>
      <c r="H17" s="1090">
        <v>0</v>
      </c>
      <c r="I17" s="1090">
        <v>0</v>
      </c>
      <c r="J17" s="1090">
        <v>0</v>
      </c>
    </row>
    <row r="18" spans="1:12">
      <c r="A18" s="1191">
        <v>13</v>
      </c>
      <c r="B18" s="39" t="s">
        <v>1272</v>
      </c>
      <c r="C18" s="1090">
        <v>2629833</v>
      </c>
      <c r="D18" s="1090">
        <v>752849</v>
      </c>
      <c r="E18" s="1090">
        <v>1876984</v>
      </c>
      <c r="F18" s="1090">
        <v>12433</v>
      </c>
      <c r="G18" s="1090">
        <v>0</v>
      </c>
      <c r="H18" s="1090">
        <v>12433</v>
      </c>
      <c r="I18" s="1090">
        <v>765282</v>
      </c>
      <c r="J18" s="1090">
        <v>1876984</v>
      </c>
    </row>
    <row r="19" spans="1:12">
      <c r="A19" s="1191">
        <v>14</v>
      </c>
      <c r="B19" s="372" t="s">
        <v>1314</v>
      </c>
      <c r="C19" s="1090">
        <v>831689.60000000009</v>
      </c>
      <c r="D19" s="1090">
        <v>221908</v>
      </c>
      <c r="E19" s="1090">
        <v>609781.60000000009</v>
      </c>
      <c r="F19" s="1090"/>
      <c r="G19" s="1090"/>
      <c r="H19" s="1090"/>
      <c r="I19" s="1090">
        <v>221908</v>
      </c>
      <c r="J19" s="1090">
        <v>609781.60000000009</v>
      </c>
    </row>
    <row r="20" spans="1:12" ht="43.2">
      <c r="A20" s="1191">
        <v>15</v>
      </c>
      <c r="B20" s="372" t="s">
        <v>1313</v>
      </c>
      <c r="C20" s="1090">
        <v>0</v>
      </c>
      <c r="D20" s="1090">
        <v>0</v>
      </c>
      <c r="E20" s="1090">
        <v>0</v>
      </c>
      <c r="F20" s="1090">
        <v>0</v>
      </c>
      <c r="G20" s="1090">
        <v>0</v>
      </c>
      <c r="H20" s="1090">
        <v>0</v>
      </c>
      <c r="I20" s="1090">
        <v>0</v>
      </c>
      <c r="J20" s="1090">
        <v>0</v>
      </c>
    </row>
    <row r="21" spans="1:12" ht="43.2">
      <c r="A21" s="1191">
        <v>16</v>
      </c>
      <c r="B21" s="372" t="s">
        <v>1312</v>
      </c>
      <c r="C21" s="1090">
        <v>1798143.4</v>
      </c>
      <c r="D21" s="1090">
        <v>530941</v>
      </c>
      <c r="E21" s="1090">
        <v>1267202.3999999999</v>
      </c>
      <c r="F21" s="1090">
        <v>12433</v>
      </c>
      <c r="G21" s="1090">
        <v>0</v>
      </c>
      <c r="H21" s="1090">
        <v>12433</v>
      </c>
      <c r="I21" s="1090">
        <v>543374</v>
      </c>
      <c r="J21" s="1090">
        <v>1267202.3999999999</v>
      </c>
    </row>
    <row r="22" spans="1:12">
      <c r="A22" s="1191">
        <v>17</v>
      </c>
      <c r="B22" s="372" t="s">
        <v>1311</v>
      </c>
      <c r="C22" s="1090">
        <v>0</v>
      </c>
      <c r="D22" s="1090">
        <v>0</v>
      </c>
      <c r="E22" s="1090">
        <v>0</v>
      </c>
      <c r="F22" s="1090">
        <v>0</v>
      </c>
      <c r="G22" s="1090">
        <v>0</v>
      </c>
      <c r="H22" s="1090">
        <v>0</v>
      </c>
      <c r="I22" s="1090">
        <v>0</v>
      </c>
      <c r="J22" s="1090">
        <v>0</v>
      </c>
    </row>
    <row r="23" spans="1:12">
      <c r="A23" s="1191">
        <v>18</v>
      </c>
      <c r="B23" s="372" t="s">
        <v>1310</v>
      </c>
      <c r="C23" s="1090">
        <v>0</v>
      </c>
      <c r="D23" s="1090">
        <v>0</v>
      </c>
      <c r="E23" s="1090">
        <v>0</v>
      </c>
      <c r="F23" s="1090">
        <v>0</v>
      </c>
      <c r="G23" s="1090">
        <v>0</v>
      </c>
      <c r="H23" s="1090">
        <v>0</v>
      </c>
      <c r="I23" s="1090">
        <v>0</v>
      </c>
      <c r="J23" s="1090">
        <v>0</v>
      </c>
    </row>
    <row r="24" spans="1:12">
      <c r="A24" s="1191">
        <v>19</v>
      </c>
      <c r="B24" s="374" t="s">
        <v>1273</v>
      </c>
      <c r="C24" s="1090">
        <v>96062115</v>
      </c>
      <c r="D24" s="1090">
        <v>26706044</v>
      </c>
      <c r="E24" s="1090">
        <v>69356071</v>
      </c>
      <c r="F24" s="1090">
        <v>205897</v>
      </c>
      <c r="G24" s="1090">
        <v>0</v>
      </c>
      <c r="H24" s="1090">
        <v>205897</v>
      </c>
      <c r="I24" s="1090">
        <v>26911941</v>
      </c>
      <c r="J24" s="1090">
        <v>69356071</v>
      </c>
    </row>
    <row r="25" spans="1:12">
      <c r="A25" s="1191">
        <v>20</v>
      </c>
      <c r="B25" s="372" t="s">
        <v>1314</v>
      </c>
      <c r="C25" s="1090">
        <v>41070291</v>
      </c>
      <c r="D25" s="1090">
        <v>16363769</v>
      </c>
      <c r="E25" s="1090">
        <v>24706522</v>
      </c>
      <c r="F25" s="1090"/>
      <c r="G25" s="1090"/>
      <c r="H25" s="1090">
        <v>0</v>
      </c>
      <c r="I25" s="1090"/>
      <c r="J25" s="1090">
        <v>24706522</v>
      </c>
      <c r="L25" s="373"/>
    </row>
    <row r="26" spans="1:12" ht="43.2">
      <c r="A26" s="1191">
        <v>21</v>
      </c>
      <c r="B26" s="372" t="s">
        <v>1313</v>
      </c>
      <c r="C26" s="1090">
        <v>0</v>
      </c>
      <c r="D26" s="1090">
        <v>0</v>
      </c>
      <c r="E26" s="1090">
        <v>0</v>
      </c>
      <c r="F26" s="1090">
        <v>0</v>
      </c>
      <c r="G26" s="1090">
        <v>0</v>
      </c>
      <c r="H26" s="1090">
        <v>0</v>
      </c>
      <c r="I26" s="1090">
        <v>0</v>
      </c>
      <c r="J26" s="1090">
        <v>0</v>
      </c>
    </row>
    <row r="27" spans="1:12" ht="43.2">
      <c r="A27" s="1191">
        <v>22</v>
      </c>
      <c r="B27" s="372" t="s">
        <v>1312</v>
      </c>
      <c r="C27" s="1090">
        <v>54991824</v>
      </c>
      <c r="D27" s="1090">
        <v>10342275</v>
      </c>
      <c r="E27" s="1090">
        <v>44649549</v>
      </c>
      <c r="F27" s="1090">
        <v>205897</v>
      </c>
      <c r="G27" s="1090">
        <v>0</v>
      </c>
      <c r="H27" s="1090">
        <v>205897</v>
      </c>
      <c r="I27" s="1090">
        <v>10548172</v>
      </c>
      <c r="J27" s="1090">
        <v>44649549</v>
      </c>
    </row>
    <row r="28" spans="1:12">
      <c r="A28" s="1191">
        <v>23</v>
      </c>
      <c r="B28" s="372" t="s">
        <v>1311</v>
      </c>
      <c r="C28" s="1090">
        <v>0</v>
      </c>
      <c r="D28" s="1090">
        <v>0</v>
      </c>
      <c r="E28" s="1090">
        <v>0</v>
      </c>
      <c r="F28" s="1090">
        <v>0</v>
      </c>
      <c r="G28" s="1090">
        <v>0</v>
      </c>
      <c r="H28" s="1090">
        <v>0</v>
      </c>
      <c r="I28" s="1090">
        <v>0</v>
      </c>
      <c r="J28" s="1090">
        <v>0</v>
      </c>
    </row>
    <row r="29" spans="1:12">
      <c r="A29" s="1191">
        <v>24</v>
      </c>
      <c r="B29" s="372" t="s">
        <v>1310</v>
      </c>
      <c r="C29" s="1090">
        <v>0</v>
      </c>
      <c r="D29" s="1090">
        <v>0</v>
      </c>
      <c r="E29" s="1090">
        <v>0</v>
      </c>
      <c r="F29" s="1090">
        <v>0</v>
      </c>
      <c r="G29" s="1090">
        <v>0</v>
      </c>
      <c r="H29" s="1090">
        <v>0</v>
      </c>
      <c r="I29" s="1090">
        <v>0</v>
      </c>
      <c r="J29" s="1090">
        <v>0</v>
      </c>
    </row>
    <row r="30" spans="1:12">
      <c r="A30" s="1191">
        <v>25</v>
      </c>
      <c r="B30" s="259" t="s">
        <v>1309</v>
      </c>
      <c r="C30" s="1090">
        <v>154188485</v>
      </c>
      <c r="D30" s="1090">
        <v>42369069</v>
      </c>
      <c r="E30" s="1090">
        <v>111819416</v>
      </c>
      <c r="F30" s="1090">
        <v>-33945</v>
      </c>
      <c r="G30" s="1090">
        <v>0</v>
      </c>
      <c r="H30" s="1090">
        <v>-33945</v>
      </c>
      <c r="I30" s="1090">
        <v>42335124</v>
      </c>
      <c r="J30" s="1090">
        <v>111819416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E769A-9862-4AF1-9B7A-4C648B553AD8}">
  <sheetPr>
    <tabColor theme="9" tint="0.79998168889431442"/>
  </sheetPr>
  <dimension ref="A1:C19"/>
  <sheetViews>
    <sheetView showGridLines="0" zoomScaleNormal="100" workbookViewId="0">
      <selection activeCell="C44" sqref="C44:S44"/>
    </sheetView>
  </sheetViews>
  <sheetFormatPr defaultColWidth="9.109375" defaultRowHeight="14.4"/>
  <cols>
    <col min="1" max="1" width="8.6640625" customWidth="1"/>
    <col min="2" max="2" width="42.33203125" customWidth="1"/>
    <col min="3" max="3" width="48.109375" customWidth="1"/>
    <col min="7" max="7" width="42.33203125" customWidth="1"/>
    <col min="8" max="8" width="48.109375" customWidth="1"/>
  </cols>
  <sheetData>
    <row r="1" spans="1:3" ht="33.75" customHeight="1">
      <c r="A1" s="210" t="s">
        <v>1236</v>
      </c>
    </row>
    <row r="2" spans="1:3" ht="18" customHeight="1">
      <c r="C2" s="1191" t="s">
        <v>6</v>
      </c>
    </row>
    <row r="3" spans="1:3" ht="28.8">
      <c r="B3" s="1725" t="s">
        <v>1327</v>
      </c>
      <c r="C3" s="1094" t="s">
        <v>1328</v>
      </c>
    </row>
    <row r="4" spans="1:3">
      <c r="A4" s="1191">
        <v>1</v>
      </c>
      <c r="B4" s="1095" t="s">
        <v>1329</v>
      </c>
      <c r="C4" s="262" t="s">
        <v>2180</v>
      </c>
    </row>
    <row r="5" spans="1:3">
      <c r="A5" s="1191">
        <v>2</v>
      </c>
      <c r="B5" s="1095" t="s">
        <v>1330</v>
      </c>
      <c r="C5" s="262"/>
    </row>
    <row r="6" spans="1:3">
      <c r="A6" s="1191">
        <v>3</v>
      </c>
      <c r="B6" s="1095" t="s">
        <v>1331</v>
      </c>
      <c r="C6" s="262"/>
    </row>
    <row r="7" spans="1:3">
      <c r="A7" s="1191">
        <v>4</v>
      </c>
      <c r="B7" s="1095" t="s">
        <v>1332</v>
      </c>
      <c r="C7" s="262"/>
    </row>
    <row r="8" spans="1:3">
      <c r="A8" s="1191">
        <v>5</v>
      </c>
      <c r="B8" s="1095" t="s">
        <v>1333</v>
      </c>
      <c r="C8" s="262"/>
    </row>
    <row r="9" spans="1:3">
      <c r="A9" s="1191">
        <v>6</v>
      </c>
      <c r="B9" s="1095" t="s">
        <v>1334</v>
      </c>
      <c r="C9" s="262"/>
    </row>
    <row r="10" spans="1:3">
      <c r="A10" s="1191">
        <v>7</v>
      </c>
      <c r="B10" s="1095" t="s">
        <v>1335</v>
      </c>
      <c r="C10" s="262"/>
    </row>
    <row r="11" spans="1:3">
      <c r="A11" s="1191">
        <v>8</v>
      </c>
      <c r="B11" s="1095" t="s">
        <v>1336</v>
      </c>
      <c r="C11" s="262"/>
    </row>
    <row r="12" spans="1:3">
      <c r="A12" s="1191">
        <v>9</v>
      </c>
      <c r="B12" s="1095" t="s">
        <v>1337</v>
      </c>
      <c r="C12" s="262"/>
    </row>
    <row r="13" spans="1:3">
      <c r="A13" s="1191">
        <v>10</v>
      </c>
      <c r="B13" s="1095" t="s">
        <v>1338</v>
      </c>
      <c r="C13" s="262"/>
    </row>
    <row r="14" spans="1:3">
      <c r="A14" s="1191">
        <v>11</v>
      </c>
      <c r="B14" s="1095" t="s">
        <v>1339</v>
      </c>
      <c r="C14" s="262"/>
    </row>
    <row r="15" spans="1:3" ht="28.8">
      <c r="A15" s="1190" t="s">
        <v>1340</v>
      </c>
      <c r="B15" s="374" t="s">
        <v>1341</v>
      </c>
      <c r="C15" s="262"/>
    </row>
    <row r="19" spans="3:3">
      <c r="C19" s="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C5AE4-DC08-45FC-B089-BD8907DC3D4E}">
  <sheetPr>
    <tabColor theme="9" tint="0.79998168889431442"/>
  </sheetPr>
  <dimension ref="A1:L12"/>
  <sheetViews>
    <sheetView showGridLines="0" zoomScale="90" zoomScaleNormal="90" workbookViewId="0">
      <selection activeCell="C44" sqref="C44:S44"/>
    </sheetView>
  </sheetViews>
  <sheetFormatPr defaultColWidth="9.109375" defaultRowHeight="14.4"/>
  <cols>
    <col min="1" max="1" width="7.44140625" style="39" customWidth="1"/>
    <col min="2" max="2" width="55.5546875" style="39" customWidth="1"/>
    <col min="3" max="3" width="23" style="39" bestFit="1" customWidth="1"/>
    <col min="4" max="4" width="23.44140625" style="39" customWidth="1"/>
    <col min="5" max="5" width="14.88671875" style="39" customWidth="1"/>
    <col min="6" max="6" width="14.6640625" style="39" bestFit="1" customWidth="1"/>
    <col min="7" max="7" width="19.33203125" style="39" bestFit="1" customWidth="1"/>
    <col min="8" max="8" width="19.88671875" style="39" bestFit="1" customWidth="1"/>
    <col min="9" max="9" width="17.109375" style="39" bestFit="1" customWidth="1"/>
    <col min="10" max="10" width="13.33203125" style="39" customWidth="1"/>
    <col min="11" max="11" width="11" style="39" bestFit="1" customWidth="1"/>
    <col min="12" max="12" width="14.109375" style="39" customWidth="1"/>
    <col min="13" max="16384" width="9.109375" style="39"/>
  </cols>
  <sheetData>
    <row r="1" spans="1:12" ht="17.399999999999999">
      <c r="B1" s="828" t="s">
        <v>1237</v>
      </c>
    </row>
    <row r="2" spans="1:12">
      <c r="B2" s="1193"/>
      <c r="C2" s="1193"/>
      <c r="D2" s="1193"/>
      <c r="E2" s="1193"/>
      <c r="F2" s="1096"/>
      <c r="G2" s="1096"/>
      <c r="H2" s="1096"/>
      <c r="I2" s="1096"/>
      <c r="J2" s="1096"/>
      <c r="K2" s="1096"/>
      <c r="L2" s="1096"/>
    </row>
    <row r="3" spans="1:12" ht="15" thickBot="1">
      <c r="C3" s="379" t="s">
        <v>1342</v>
      </c>
      <c r="D3" s="379" t="s">
        <v>7</v>
      </c>
      <c r="E3" s="379" t="s">
        <v>8</v>
      </c>
      <c r="F3" s="379" t="s">
        <v>43</v>
      </c>
      <c r="G3" s="379" t="s">
        <v>44</v>
      </c>
      <c r="H3" s="379" t="s">
        <v>164</v>
      </c>
      <c r="I3" s="379" t="s">
        <v>165</v>
      </c>
      <c r="J3" s="379" t="s">
        <v>199</v>
      </c>
      <c r="K3" s="379" t="s">
        <v>454</v>
      </c>
      <c r="L3" s="379" t="s">
        <v>455</v>
      </c>
    </row>
    <row r="4" spans="1:12" ht="15" customHeight="1">
      <c r="B4" s="1097"/>
      <c r="C4" s="1608" t="s">
        <v>1343</v>
      </c>
      <c r="D4" s="1609"/>
      <c r="E4" s="1610"/>
      <c r="F4" s="1611" t="s">
        <v>1344</v>
      </c>
      <c r="G4" s="1612"/>
      <c r="H4" s="1612"/>
      <c r="I4" s="1612"/>
      <c r="J4" s="1612"/>
      <c r="K4" s="1613"/>
      <c r="L4" s="657"/>
    </row>
    <row r="5" spans="1:12" ht="57.6">
      <c r="C5" s="658" t="s">
        <v>1270</v>
      </c>
      <c r="D5" s="659" t="s">
        <v>1315</v>
      </c>
      <c r="E5" s="660" t="s">
        <v>1345</v>
      </c>
      <c r="F5" s="658" t="s">
        <v>1346</v>
      </c>
      <c r="G5" s="659" t="s">
        <v>1347</v>
      </c>
      <c r="H5" s="659" t="s">
        <v>1348</v>
      </c>
      <c r="I5" s="659" t="s">
        <v>1349</v>
      </c>
      <c r="J5" s="659" t="s">
        <v>1350</v>
      </c>
      <c r="K5" s="660" t="s">
        <v>1351</v>
      </c>
      <c r="L5" s="661" t="s">
        <v>1352</v>
      </c>
    </row>
    <row r="6" spans="1:12">
      <c r="A6" s="1098">
        <v>1</v>
      </c>
      <c r="B6" s="380" t="s">
        <v>1353</v>
      </c>
      <c r="C6" s="829"/>
      <c r="D6" s="829"/>
      <c r="E6" s="829"/>
      <c r="F6" s="829"/>
      <c r="G6" s="829"/>
      <c r="H6" s="829"/>
      <c r="I6" s="829"/>
      <c r="J6" s="829"/>
      <c r="K6" s="829"/>
      <c r="L6" s="1099">
        <v>93</v>
      </c>
    </row>
    <row r="7" spans="1:12">
      <c r="A7" s="1098">
        <v>2</v>
      </c>
      <c r="B7" s="381" t="s">
        <v>1354</v>
      </c>
      <c r="C7" s="1100">
        <v>6</v>
      </c>
      <c r="D7" s="1100">
        <v>8</v>
      </c>
      <c r="E7" s="1100">
        <v>14</v>
      </c>
      <c r="F7" s="830"/>
      <c r="G7" s="830"/>
      <c r="H7" s="830"/>
      <c r="I7" s="830"/>
      <c r="J7" s="830"/>
      <c r="K7" s="831"/>
      <c r="L7" s="832"/>
    </row>
    <row r="8" spans="1:12">
      <c r="A8" s="1098">
        <v>3</v>
      </c>
      <c r="B8" s="382" t="s">
        <v>1355</v>
      </c>
      <c r="C8" s="830"/>
      <c r="D8" s="830"/>
      <c r="E8" s="830"/>
      <c r="F8" s="833">
        <v>0</v>
      </c>
      <c r="G8" s="833">
        <v>0</v>
      </c>
      <c r="H8" s="833">
        <v>0</v>
      </c>
      <c r="I8" s="833">
        <v>0</v>
      </c>
      <c r="J8" s="833">
        <v>2</v>
      </c>
      <c r="K8" s="834">
        <v>0</v>
      </c>
      <c r="L8" s="832"/>
    </row>
    <row r="9" spans="1:12">
      <c r="A9" s="1098">
        <v>4</v>
      </c>
      <c r="B9" s="382" t="s">
        <v>1356</v>
      </c>
      <c r="C9" s="830"/>
      <c r="D9" s="830"/>
      <c r="E9" s="830"/>
      <c r="F9" s="833">
        <v>39</v>
      </c>
      <c r="G9" s="833">
        <v>16</v>
      </c>
      <c r="H9" s="833">
        <v>1</v>
      </c>
      <c r="I9" s="833">
        <v>9</v>
      </c>
      <c r="J9" s="833">
        <v>8</v>
      </c>
      <c r="K9" s="833">
        <v>4</v>
      </c>
      <c r="L9" s="832"/>
    </row>
    <row r="10" spans="1:12">
      <c r="A10" s="1098">
        <v>5</v>
      </c>
      <c r="B10" s="380" t="s">
        <v>1357</v>
      </c>
      <c r="C10" s="1101">
        <v>3479569</v>
      </c>
      <c r="D10" s="1102">
        <v>93270612</v>
      </c>
      <c r="E10" s="1102">
        <v>96750181</v>
      </c>
      <c r="F10" s="1102">
        <v>153292194</v>
      </c>
      <c r="G10" s="1102">
        <v>59805989.859999999</v>
      </c>
      <c r="H10" s="1102">
        <v>3076051.6</v>
      </c>
      <c r="I10" s="1102">
        <v>29137588</v>
      </c>
      <c r="J10" s="1102">
        <v>23484088</v>
      </c>
      <c r="K10" s="1102">
        <v>13503856.880000001</v>
      </c>
      <c r="L10" s="832"/>
    </row>
    <row r="11" spans="1:12">
      <c r="A11" s="1098">
        <v>6</v>
      </c>
      <c r="B11" s="381" t="s">
        <v>1358</v>
      </c>
      <c r="C11" s="1103">
        <v>0</v>
      </c>
      <c r="D11" s="1104">
        <v>24451311</v>
      </c>
      <c r="E11" s="1104">
        <v>24451311</v>
      </c>
      <c r="F11" s="1104">
        <v>54996515</v>
      </c>
      <c r="G11" s="1104">
        <v>15190043.860000001</v>
      </c>
      <c r="H11" s="1104">
        <v>734315.6</v>
      </c>
      <c r="I11" s="1104">
        <v>6424411</v>
      </c>
      <c r="J11" s="1104">
        <v>5285672</v>
      </c>
      <c r="K11" s="1104">
        <v>3404395.8800000004</v>
      </c>
      <c r="L11" s="832"/>
    </row>
    <row r="12" spans="1:12">
      <c r="A12" s="1098">
        <v>7</v>
      </c>
      <c r="B12" s="382" t="s">
        <v>1359</v>
      </c>
      <c r="C12" s="1103">
        <v>3479569</v>
      </c>
      <c r="D12" s="1104">
        <v>68819301</v>
      </c>
      <c r="E12" s="1104">
        <v>72298870</v>
      </c>
      <c r="F12" s="1104">
        <v>98295679</v>
      </c>
      <c r="G12" s="1104">
        <v>44615946</v>
      </c>
      <c r="H12" s="1104">
        <v>2341736</v>
      </c>
      <c r="I12" s="1104">
        <v>22713177</v>
      </c>
      <c r="J12" s="1104">
        <v>18198416</v>
      </c>
      <c r="K12" s="1104">
        <v>10099461</v>
      </c>
      <c r="L12" s="83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4.4"/>
  <sheetData>
    <row r="2" spans="2:12">
      <c r="B2" t="s">
        <v>1871</v>
      </c>
    </row>
    <row r="3" spans="2:12">
      <c r="B3" t="s">
        <v>1872</v>
      </c>
    </row>
    <row r="5" spans="2:12">
      <c r="B5" s="1217" t="s">
        <v>1360</v>
      </c>
      <c r="C5" s="1218"/>
      <c r="D5" s="1218"/>
      <c r="E5" s="1218"/>
      <c r="F5" s="1218"/>
      <c r="G5" s="1218"/>
      <c r="H5" s="1218"/>
      <c r="I5" s="1218"/>
      <c r="J5" s="1218"/>
      <c r="K5" s="1218"/>
      <c r="L5" s="1219"/>
    </row>
    <row r="6" spans="2:12">
      <c r="B6" s="1220" t="s">
        <v>1361</v>
      </c>
      <c r="C6" s="1216"/>
      <c r="D6" s="1216"/>
      <c r="E6" s="1216"/>
      <c r="F6" s="1216"/>
      <c r="G6" s="1216"/>
      <c r="H6" s="1216"/>
      <c r="I6" s="1216"/>
      <c r="J6" s="1216"/>
      <c r="K6" s="1216"/>
      <c r="L6" s="1221"/>
    </row>
    <row r="7" spans="2:12" ht="22.5" customHeight="1">
      <c r="B7" s="1220" t="s">
        <v>1362</v>
      </c>
      <c r="C7" s="1216"/>
      <c r="D7" s="1216"/>
      <c r="E7" s="1216"/>
      <c r="F7" s="1216"/>
      <c r="G7" s="1216"/>
      <c r="H7" s="1216"/>
      <c r="I7" s="1216"/>
      <c r="J7" s="1216"/>
      <c r="K7" s="1216"/>
      <c r="L7" s="1221"/>
    </row>
    <row r="8" spans="2:12">
      <c r="B8" s="1222" t="s">
        <v>1363</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showGridLines="0" view="pageLayout" zoomScaleNormal="100" workbookViewId="0">
      <selection activeCell="D10" sqref="D10"/>
    </sheetView>
  </sheetViews>
  <sheetFormatPr defaultRowHeight="14.4"/>
  <cols>
    <col min="1" max="1" width="5.5546875" customWidth="1"/>
    <col min="2" max="2" width="47.109375" customWidth="1"/>
    <col min="3" max="7" width="17.5546875" customWidth="1"/>
    <col min="8" max="8" width="19.44140625" customWidth="1"/>
    <col min="9" max="10" width="17.5546875" customWidth="1"/>
  </cols>
  <sheetData>
    <row r="1" spans="1:10" ht="24.6">
      <c r="A1" s="383"/>
      <c r="B1" s="384" t="s">
        <v>1360</v>
      </c>
      <c r="C1" s="385"/>
      <c r="D1" s="6"/>
      <c r="E1" s="6"/>
      <c r="F1" s="6"/>
      <c r="G1" s="6"/>
      <c r="H1" s="6"/>
      <c r="I1" s="6"/>
      <c r="J1" s="6"/>
    </row>
    <row r="2" spans="1:10" ht="15.6">
      <c r="A2" s="383"/>
      <c r="B2" s="386"/>
      <c r="C2" s="387"/>
      <c r="D2" s="387"/>
      <c r="E2" s="387"/>
      <c r="F2" s="387"/>
      <c r="G2" s="387"/>
      <c r="H2" s="387"/>
      <c r="I2" s="387"/>
      <c r="J2" s="383"/>
    </row>
    <row r="3" spans="1:10" ht="15.6">
      <c r="A3" s="383"/>
      <c r="B3" s="386"/>
      <c r="C3" s="387"/>
      <c r="D3" s="387"/>
      <c r="E3" s="387"/>
      <c r="F3" s="387"/>
      <c r="G3" s="387"/>
      <c r="H3" s="387"/>
      <c r="I3" s="387"/>
      <c r="J3" s="383"/>
    </row>
    <row r="4" spans="1:10">
      <c r="A4" s="383"/>
      <c r="B4" s="388"/>
      <c r="C4" s="1614" t="s">
        <v>1364</v>
      </c>
      <c r="D4" s="1615"/>
      <c r="E4" s="1616" t="s">
        <v>1365</v>
      </c>
      <c r="F4" s="1617"/>
      <c r="G4" s="1614" t="s">
        <v>1366</v>
      </c>
      <c r="H4" s="1615"/>
      <c r="I4" s="1616" t="s">
        <v>1367</v>
      </c>
      <c r="J4" s="1617"/>
    </row>
    <row r="5" spans="1:10" ht="43.2">
      <c r="A5" s="383"/>
      <c r="B5" s="389"/>
      <c r="C5" s="390"/>
      <c r="D5" s="391" t="s">
        <v>1368</v>
      </c>
      <c r="E5" s="390"/>
      <c r="F5" s="391" t="s">
        <v>1368</v>
      </c>
      <c r="G5" s="390"/>
      <c r="H5" s="391" t="s">
        <v>1369</v>
      </c>
      <c r="I5" s="392"/>
      <c r="J5" s="391" t="s">
        <v>1369</v>
      </c>
    </row>
    <row r="6" spans="1:10">
      <c r="A6" s="393"/>
      <c r="B6" s="394"/>
      <c r="C6" s="13" t="s">
        <v>474</v>
      </c>
      <c r="D6" s="13" t="s">
        <v>759</v>
      </c>
      <c r="E6" s="13" t="s">
        <v>761</v>
      </c>
      <c r="F6" s="13" t="s">
        <v>763</v>
      </c>
      <c r="G6" s="13" t="s">
        <v>765</v>
      </c>
      <c r="H6" s="13" t="s">
        <v>769</v>
      </c>
      <c r="I6" s="13" t="s">
        <v>771</v>
      </c>
      <c r="J6" s="13" t="s">
        <v>773</v>
      </c>
    </row>
    <row r="7" spans="1:10">
      <c r="A7" s="395" t="s">
        <v>474</v>
      </c>
      <c r="B7" s="396" t="s">
        <v>1370</v>
      </c>
      <c r="C7" s="162"/>
      <c r="D7" s="162"/>
      <c r="E7" s="397"/>
      <c r="F7" s="397"/>
      <c r="G7" s="162"/>
      <c r="H7" s="162"/>
      <c r="I7" s="398"/>
      <c r="J7" s="397"/>
    </row>
    <row r="8" spans="1:10">
      <c r="A8" s="13" t="s">
        <v>759</v>
      </c>
      <c r="B8" s="399" t="s">
        <v>1371</v>
      </c>
      <c r="C8" s="162"/>
      <c r="D8" s="162"/>
      <c r="E8" s="162"/>
      <c r="F8" s="162"/>
      <c r="G8" s="162"/>
      <c r="H8" s="162"/>
      <c r="I8" s="400"/>
      <c r="J8" s="162"/>
    </row>
    <row r="9" spans="1:10">
      <c r="A9" s="13" t="s">
        <v>761</v>
      </c>
      <c r="B9" s="399" t="s">
        <v>772</v>
      </c>
      <c r="C9" s="162"/>
      <c r="D9" s="162"/>
      <c r="E9" s="162"/>
      <c r="F9" s="162"/>
      <c r="G9" s="162"/>
      <c r="H9" s="162"/>
      <c r="I9" s="162"/>
      <c r="J9" s="162"/>
    </row>
    <row r="10" spans="1:10">
      <c r="A10" s="13" t="s">
        <v>763</v>
      </c>
      <c r="B10" s="401" t="s">
        <v>1372</v>
      </c>
      <c r="C10" s="162"/>
      <c r="D10" s="162"/>
      <c r="E10" s="162"/>
      <c r="F10" s="162"/>
      <c r="G10" s="162"/>
      <c r="H10" s="162"/>
      <c r="I10" s="162"/>
      <c r="J10" s="162"/>
    </row>
    <row r="11" spans="1:10">
      <c r="A11" s="13" t="s">
        <v>765</v>
      </c>
      <c r="B11" s="402" t="s">
        <v>1373</v>
      </c>
      <c r="C11" s="162"/>
      <c r="D11" s="162"/>
      <c r="E11" s="162"/>
      <c r="F11" s="162"/>
      <c r="G11" s="162"/>
      <c r="H11" s="162"/>
      <c r="I11" s="162"/>
      <c r="J11" s="162"/>
    </row>
    <row r="12" spans="1:10">
      <c r="A12" s="13" t="s">
        <v>767</v>
      </c>
      <c r="B12" s="401" t="s">
        <v>1374</v>
      </c>
      <c r="C12" s="162"/>
      <c r="D12" s="162"/>
      <c r="E12" s="162"/>
      <c r="F12" s="162"/>
      <c r="G12" s="162"/>
      <c r="H12" s="162"/>
      <c r="I12" s="162"/>
      <c r="J12" s="162"/>
    </row>
    <row r="13" spans="1:10">
      <c r="A13" s="13" t="s">
        <v>769</v>
      </c>
      <c r="B13" s="401" t="s">
        <v>1375</v>
      </c>
      <c r="C13" s="162"/>
      <c r="D13" s="162"/>
      <c r="E13" s="162"/>
      <c r="F13" s="162"/>
      <c r="G13" s="162"/>
      <c r="H13" s="162"/>
      <c r="I13" s="162"/>
      <c r="J13" s="162"/>
    </row>
    <row r="14" spans="1:10">
      <c r="A14" s="13" t="s">
        <v>771</v>
      </c>
      <c r="B14" s="401" t="s">
        <v>1376</v>
      </c>
      <c r="C14" s="162"/>
      <c r="D14" s="162"/>
      <c r="E14" s="162"/>
      <c r="F14" s="162"/>
      <c r="G14" s="162"/>
      <c r="H14" s="162"/>
      <c r="I14" s="162"/>
      <c r="J14" s="162"/>
    </row>
    <row r="15" spans="1:10">
      <c r="A15" s="13" t="s">
        <v>775</v>
      </c>
      <c r="B15" s="399" t="s">
        <v>1377</v>
      </c>
      <c r="C15" s="162"/>
      <c r="D15" s="162"/>
      <c r="E15" s="403"/>
      <c r="F15" s="403"/>
      <c r="G15" s="162"/>
      <c r="H15" s="162"/>
      <c r="I15" s="404"/>
      <c r="J15" s="40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Z22"/>
  <sheetViews>
    <sheetView showGridLines="0" view="pageLayout" zoomScaleNormal="100" workbookViewId="0">
      <selection activeCell="C11" sqref="C11"/>
    </sheetView>
  </sheetViews>
  <sheetFormatPr defaultColWidth="8.88671875" defaultRowHeight="13.2"/>
  <cols>
    <col min="1" max="1" width="5.5546875" style="393" customWidth="1"/>
    <col min="2" max="2" width="72"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35" ht="18">
      <c r="A1" s="405"/>
      <c r="B1" s="384" t="s">
        <v>1361</v>
      </c>
      <c r="C1" s="406"/>
      <c r="D1" s="406"/>
      <c r="E1" s="406"/>
      <c r="F1" s="406"/>
    </row>
    <row r="2" spans="1:35" ht="18">
      <c r="A2" s="405"/>
      <c r="B2" s="407"/>
      <c r="C2" s="406"/>
      <c r="D2" s="406"/>
      <c r="E2" s="406"/>
      <c r="F2" s="406"/>
    </row>
    <row r="3" spans="1:35" s="386" customFormat="1" ht="15.6">
      <c r="C3" s="387"/>
      <c r="D3" s="387"/>
      <c r="E3" s="387"/>
      <c r="F3" s="387"/>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row>
    <row r="4" spans="1:35" ht="14.4">
      <c r="A4" s="408"/>
      <c r="B4" s="409"/>
      <c r="C4" s="1614" t="s">
        <v>1378</v>
      </c>
      <c r="D4" s="1615"/>
      <c r="E4" s="1620" t="s">
        <v>1379</v>
      </c>
      <c r="F4" s="1621"/>
    </row>
    <row r="5" spans="1:35" ht="56.1" customHeight="1">
      <c r="A5" s="408"/>
      <c r="B5" s="409"/>
      <c r="C5" s="1618"/>
      <c r="D5" s="1619"/>
      <c r="E5" s="1614" t="s">
        <v>1380</v>
      </c>
      <c r="F5" s="1615"/>
    </row>
    <row r="6" spans="1:35" ht="43.2">
      <c r="A6" s="389"/>
      <c r="B6" s="410"/>
      <c r="C6" s="411"/>
      <c r="D6" s="391" t="s">
        <v>1368</v>
      </c>
      <c r="E6" s="412"/>
      <c r="F6" s="391" t="s">
        <v>1369</v>
      </c>
    </row>
    <row r="7" spans="1:35" ht="14.4">
      <c r="A7" s="389"/>
      <c r="B7" s="410"/>
      <c r="C7" s="13" t="s">
        <v>474</v>
      </c>
      <c r="D7" s="13" t="s">
        <v>759</v>
      </c>
      <c r="E7" s="13" t="s">
        <v>761</v>
      </c>
      <c r="F7" s="13" t="s">
        <v>765</v>
      </c>
    </row>
    <row r="8" spans="1:35" ht="14.4">
      <c r="A8" s="395" t="s">
        <v>776</v>
      </c>
      <c r="B8" s="413" t="s">
        <v>1381</v>
      </c>
      <c r="C8" s="162"/>
      <c r="D8" s="162"/>
      <c r="E8" s="162"/>
      <c r="F8" s="162"/>
    </row>
    <row r="9" spans="1:35" ht="14.4">
      <c r="A9" s="13" t="s">
        <v>777</v>
      </c>
      <c r="B9" s="414" t="s">
        <v>1382</v>
      </c>
      <c r="C9" s="162"/>
      <c r="D9" s="162"/>
      <c r="E9" s="162"/>
      <c r="F9" s="162"/>
    </row>
    <row r="10" spans="1:35" ht="14.4">
      <c r="A10" s="13" t="s">
        <v>778</v>
      </c>
      <c r="B10" s="414" t="s">
        <v>1371</v>
      </c>
      <c r="C10" s="162"/>
      <c r="D10" s="162"/>
      <c r="E10" s="162"/>
      <c r="F10" s="162"/>
    </row>
    <row r="11" spans="1:35" ht="14.4">
      <c r="A11" s="13" t="s">
        <v>779</v>
      </c>
      <c r="B11" s="414" t="s">
        <v>772</v>
      </c>
      <c r="C11" s="162"/>
      <c r="D11" s="162"/>
      <c r="E11" s="162"/>
      <c r="F11" s="162"/>
    </row>
    <row r="12" spans="1:35" ht="14.4">
      <c r="A12" s="13" t="s">
        <v>780</v>
      </c>
      <c r="B12" s="415" t="s">
        <v>1372</v>
      </c>
      <c r="C12" s="162"/>
      <c r="D12" s="162"/>
      <c r="E12" s="162"/>
      <c r="F12" s="162"/>
    </row>
    <row r="13" spans="1:35" ht="14.4">
      <c r="A13" s="13" t="s">
        <v>781</v>
      </c>
      <c r="B13" s="416" t="s">
        <v>1373</v>
      </c>
      <c r="C13" s="162"/>
      <c r="D13" s="162"/>
      <c r="E13" s="162"/>
      <c r="F13" s="162"/>
    </row>
    <row r="14" spans="1:35" ht="14.4">
      <c r="A14" s="13" t="s">
        <v>782</v>
      </c>
      <c r="B14" s="415" t="s">
        <v>1374</v>
      </c>
      <c r="C14" s="162"/>
      <c r="D14" s="162"/>
      <c r="E14" s="162"/>
      <c r="F14" s="162"/>
    </row>
    <row r="15" spans="1:35" ht="14.4">
      <c r="A15" s="13" t="s">
        <v>783</v>
      </c>
      <c r="B15" s="415" t="s">
        <v>1375</v>
      </c>
      <c r="C15" s="162"/>
      <c r="D15" s="162"/>
      <c r="E15" s="162"/>
      <c r="F15" s="162"/>
    </row>
    <row r="16" spans="1:35" ht="14.4">
      <c r="A16" s="13" t="s">
        <v>784</v>
      </c>
      <c r="B16" s="415" t="s">
        <v>1376</v>
      </c>
      <c r="C16" s="162"/>
      <c r="D16" s="162"/>
      <c r="E16" s="162"/>
      <c r="F16" s="162"/>
    </row>
    <row r="17" spans="1:6" ht="14.4">
      <c r="A17" s="13" t="s">
        <v>785</v>
      </c>
      <c r="B17" s="414" t="s">
        <v>1383</v>
      </c>
      <c r="C17" s="162"/>
      <c r="D17" s="162"/>
      <c r="E17" s="162"/>
      <c r="F17" s="162"/>
    </row>
    <row r="18" spans="1:6" ht="14.4">
      <c r="A18" s="13" t="s">
        <v>1384</v>
      </c>
      <c r="B18" s="414" t="s">
        <v>1385</v>
      </c>
      <c r="C18" s="162"/>
      <c r="D18" s="162"/>
      <c r="E18" s="162"/>
      <c r="F18" s="162"/>
    </row>
    <row r="19" spans="1:6" ht="28.8">
      <c r="A19" s="395" t="s">
        <v>1386</v>
      </c>
      <c r="B19" s="413" t="s">
        <v>1387</v>
      </c>
      <c r="C19" s="162"/>
      <c r="D19" s="162"/>
      <c r="E19" s="162"/>
      <c r="F19" s="162"/>
    </row>
    <row r="20" spans="1:6" ht="14.4">
      <c r="A20" s="395">
        <v>241</v>
      </c>
      <c r="B20" s="413" t="s">
        <v>1388</v>
      </c>
      <c r="C20" s="397"/>
      <c r="D20" s="397"/>
      <c r="E20" s="162"/>
      <c r="F20" s="162"/>
    </row>
    <row r="21" spans="1:6" ht="14.4">
      <c r="A21" s="417">
        <v>250</v>
      </c>
      <c r="B21" s="418" t="s">
        <v>1389</v>
      </c>
      <c r="C21" s="162"/>
      <c r="D21" s="162"/>
      <c r="E21" s="397"/>
      <c r="F21" s="397"/>
    </row>
    <row r="22" spans="1:6">
      <c r="B22" s="419"/>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AZ9"/>
  <sheetViews>
    <sheetView showGridLines="0" view="pageLayout" zoomScaleNormal="100" workbookViewId="0">
      <selection activeCell="B13" sqref="B13"/>
    </sheetView>
  </sheetViews>
  <sheetFormatPr defaultColWidth="8.88671875" defaultRowHeight="13.2"/>
  <cols>
    <col min="1" max="1" width="5.5546875" style="393" customWidth="1"/>
    <col min="2" max="2" width="72"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11" s="420" customFormat="1" ht="20.100000000000001" customHeight="1">
      <c r="B1" s="407" t="s">
        <v>1362</v>
      </c>
      <c r="C1" s="385"/>
      <c r="D1" s="385"/>
      <c r="E1" s="385"/>
      <c r="F1" s="385"/>
      <c r="G1" s="385"/>
      <c r="H1" s="383"/>
      <c r="I1" s="383"/>
      <c r="J1" s="383"/>
      <c r="K1" s="383"/>
    </row>
    <row r="2" spans="1:11" s="420" customFormat="1" ht="20.100000000000001" customHeight="1">
      <c r="B2" s="407"/>
      <c r="C2" s="385"/>
      <c r="D2" s="385"/>
      <c r="E2" s="385"/>
      <c r="F2" s="385"/>
      <c r="G2" s="385"/>
      <c r="H2" s="383"/>
      <c r="I2" s="383"/>
      <c r="J2" s="383"/>
      <c r="K2" s="383"/>
    </row>
    <row r="3" spans="1:11" ht="96" customHeight="1">
      <c r="A3" s="421"/>
      <c r="B3" s="422"/>
      <c r="C3" s="423" t="s">
        <v>1390</v>
      </c>
      <c r="D3" s="424" t="s">
        <v>1391</v>
      </c>
      <c r="E3" s="425"/>
      <c r="F3" s="425"/>
    </row>
    <row r="4" spans="1:11" ht="15.6">
      <c r="A4" s="421"/>
      <c r="B4" s="422"/>
      <c r="C4" s="13" t="s">
        <v>474</v>
      </c>
      <c r="D4" s="13" t="s">
        <v>759</v>
      </c>
      <c r="E4" s="426"/>
      <c r="F4" s="426"/>
    </row>
    <row r="5" spans="1:11" ht="15" customHeight="1">
      <c r="A5" s="395" t="s">
        <v>474</v>
      </c>
      <c r="B5" s="418" t="s">
        <v>1392</v>
      </c>
      <c r="C5" s="835"/>
      <c r="D5" s="835"/>
      <c r="E5" s="406"/>
      <c r="F5" s="406"/>
    </row>
    <row r="6" spans="1:11" ht="17.25" customHeight="1">
      <c r="A6" s="427"/>
      <c r="B6" s="428"/>
      <c r="C6" s="383"/>
      <c r="D6" s="383"/>
    </row>
    <row r="8" spans="1:11" ht="13.8">
      <c r="A8" s="429"/>
      <c r="B8" s="430"/>
      <c r="C8" s="430"/>
      <c r="D8" s="430"/>
      <c r="E8" s="430"/>
      <c r="F8" s="430"/>
      <c r="G8" s="430"/>
    </row>
    <row r="9" spans="1:11">
      <c r="B9" s="419"/>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view="pageLayout" zoomScaleNormal="100" workbookViewId="0">
      <selection activeCell="A3" sqref="A3"/>
    </sheetView>
  </sheetViews>
  <sheetFormatPr defaultColWidth="8.88671875" defaultRowHeight="13.2"/>
  <cols>
    <col min="1" max="1" width="11.88671875" style="393" customWidth="1"/>
    <col min="2" max="2" width="78.44140625"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6" s="383" customFormat="1" ht="18">
      <c r="A1" s="407" t="s">
        <v>1363</v>
      </c>
      <c r="C1" s="383" t="s">
        <v>166</v>
      </c>
      <c r="D1" s="383" t="s">
        <v>1393</v>
      </c>
    </row>
    <row r="2" spans="1:6" ht="14.4">
      <c r="A2" t="s">
        <v>1394</v>
      </c>
      <c r="B2" s="383"/>
      <c r="C2" s="383"/>
      <c r="D2" s="383"/>
    </row>
    <row r="3" spans="1:6" ht="14.4">
      <c r="A3"/>
      <c r="B3" s="383"/>
      <c r="C3" s="383"/>
      <c r="D3" s="383"/>
    </row>
    <row r="4" spans="1:6">
      <c r="A4" s="383"/>
      <c r="B4" s="383"/>
      <c r="C4" s="383"/>
      <c r="D4" s="383"/>
    </row>
    <row r="5" spans="1:6" ht="14.4">
      <c r="A5" s="431" t="s">
        <v>120</v>
      </c>
      <c r="B5" s="432" t="s">
        <v>127</v>
      </c>
      <c r="C5" s="383"/>
      <c r="D5" s="383"/>
    </row>
    <row r="6" spans="1:6" ht="14.4">
      <c r="A6" s="298" t="s">
        <v>116</v>
      </c>
      <c r="B6" s="18" t="s">
        <v>1395</v>
      </c>
      <c r="C6" s="383"/>
      <c r="D6" s="383"/>
    </row>
    <row r="7" spans="1:6" ht="52.5" customHeight="1">
      <c r="A7" s="433" t="s">
        <v>118</v>
      </c>
      <c r="B7" s="434" t="s">
        <v>1396</v>
      </c>
      <c r="C7" s="435"/>
      <c r="D7" s="435"/>
      <c r="E7" s="435"/>
      <c r="F7" s="435"/>
    </row>
    <row r="8" spans="1:6" ht="17.25" customHeight="1">
      <c r="A8" s="436"/>
      <c r="B8" s="300"/>
      <c r="C8" s="437"/>
      <c r="D8" s="437"/>
      <c r="E8" s="437"/>
      <c r="F8" s="437"/>
    </row>
    <row r="9" spans="1:6" ht="14.4">
      <c r="A9" s="436"/>
      <c r="B9" s="437"/>
      <c r="C9" s="437"/>
      <c r="D9" s="437"/>
      <c r="E9" s="437"/>
      <c r="F9" s="437"/>
    </row>
    <row r="10" spans="1:6" ht="14.4">
      <c r="A10" s="436"/>
      <c r="B10" s="437"/>
      <c r="C10" s="437"/>
      <c r="D10" s="437"/>
      <c r="E10" s="437"/>
      <c r="F10" s="437"/>
    </row>
    <row r="11" spans="1:6" ht="14.4">
      <c r="A11" s="436"/>
      <c r="B11" s="437"/>
      <c r="C11" s="437"/>
      <c r="D11" s="437"/>
      <c r="E11" s="437"/>
      <c r="F11" s="437"/>
    </row>
    <row r="12" spans="1:6" ht="14.4">
      <c r="A12" s="436"/>
      <c r="B12" s="438"/>
      <c r="C12" s="438"/>
      <c r="D12" s="438"/>
      <c r="E12" s="438"/>
      <c r="F12" s="438"/>
    </row>
    <row r="13" spans="1:6" ht="14.4">
      <c r="A13" s="439"/>
      <c r="B13" s="438"/>
      <c r="C13" s="438"/>
      <c r="D13" s="438"/>
      <c r="E13" s="438"/>
      <c r="F13" s="438"/>
    </row>
    <row r="14" spans="1:6" ht="14.4">
      <c r="A14" s="439"/>
      <c r="B14" s="438"/>
      <c r="C14" s="438"/>
      <c r="D14" s="438"/>
      <c r="E14" s="438"/>
      <c r="F14" s="438"/>
    </row>
    <row r="15" spans="1:6">
      <c r="B15" s="419"/>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4.4"/>
  <sheetData>
    <row r="2" spans="2:22" ht="61.5" customHeight="1">
      <c r="B2" s="1628" t="s">
        <v>1887</v>
      </c>
      <c r="C2" s="1629"/>
      <c r="D2" s="1629"/>
      <c r="E2" s="1629"/>
      <c r="F2" s="1629"/>
      <c r="G2" s="1629"/>
      <c r="H2" s="1629"/>
      <c r="I2" s="1629"/>
      <c r="J2" s="1629"/>
      <c r="K2" s="1629"/>
      <c r="L2" s="1629"/>
      <c r="M2" s="1629"/>
      <c r="N2" s="1629"/>
      <c r="O2" s="1629"/>
      <c r="P2" s="1629"/>
      <c r="Q2" s="1629"/>
      <c r="R2" s="1629"/>
      <c r="S2" s="1629"/>
      <c r="T2" s="1629"/>
      <c r="U2" s="1629"/>
    </row>
    <row r="3" spans="2:22">
      <c r="B3" s="579"/>
      <c r="C3" s="579"/>
      <c r="D3" s="579"/>
      <c r="E3" s="579"/>
      <c r="F3" s="579"/>
      <c r="G3" s="579"/>
      <c r="H3" s="579"/>
      <c r="I3" s="579"/>
      <c r="J3" s="579"/>
      <c r="K3" s="579"/>
      <c r="L3" s="579"/>
      <c r="M3" s="579"/>
      <c r="N3" s="579"/>
      <c r="O3" s="579"/>
      <c r="P3" s="579"/>
      <c r="Q3" s="579"/>
      <c r="R3" s="579"/>
      <c r="S3" s="579"/>
      <c r="T3" s="579"/>
      <c r="U3" s="579"/>
    </row>
    <row r="4" spans="2:22" ht="30" customHeight="1">
      <c r="B4" s="1629" t="s">
        <v>1878</v>
      </c>
      <c r="C4" s="1629"/>
      <c r="D4" s="1629"/>
      <c r="E4" s="1629"/>
      <c r="F4" s="1629"/>
      <c r="G4" s="1629"/>
      <c r="H4" s="1629"/>
      <c r="I4" s="1629"/>
      <c r="J4" s="1629"/>
      <c r="K4" s="1629"/>
      <c r="L4" s="1629"/>
      <c r="M4" s="1629"/>
      <c r="N4" s="1629"/>
      <c r="O4" s="1629"/>
      <c r="P4" s="1629"/>
      <c r="Q4" s="1629"/>
      <c r="R4" s="1629"/>
      <c r="S4" s="1629"/>
      <c r="T4" s="1629"/>
      <c r="U4" s="1629"/>
    </row>
    <row r="6" spans="2:22" ht="78.75" customHeight="1">
      <c r="B6" s="1622" t="s">
        <v>1888</v>
      </c>
      <c r="C6" s="1623"/>
      <c r="D6" s="1623"/>
      <c r="E6" s="1623"/>
      <c r="F6" s="1623"/>
      <c r="G6" s="1623"/>
      <c r="H6" s="1623"/>
      <c r="I6" s="1623"/>
      <c r="J6" s="1623"/>
      <c r="K6" s="1623"/>
      <c r="L6" s="1623"/>
      <c r="M6" s="1624"/>
      <c r="N6" s="1624"/>
      <c r="O6" s="1624"/>
      <c r="P6" s="1624"/>
      <c r="Q6" s="1624"/>
      <c r="R6" s="1625"/>
    </row>
    <row r="7" spans="2:22">
      <c r="B7" s="1216"/>
      <c r="C7" s="1216"/>
      <c r="D7" s="1216"/>
      <c r="E7" s="1216"/>
      <c r="F7" s="1216"/>
      <c r="G7" s="1216"/>
      <c r="H7" s="1216"/>
      <c r="I7" s="1216"/>
      <c r="J7" s="1216"/>
      <c r="K7" s="1216"/>
      <c r="L7" s="1216"/>
    </row>
    <row r="8" spans="2:22" ht="36.75" customHeight="1">
      <c r="B8" s="1628" t="s">
        <v>1879</v>
      </c>
      <c r="C8" s="1629"/>
      <c r="D8" s="1629"/>
      <c r="E8" s="1629"/>
      <c r="F8" s="1629"/>
      <c r="G8" s="1629"/>
      <c r="H8" s="1629"/>
      <c r="I8" s="1629"/>
      <c r="J8" s="1629"/>
      <c r="K8" s="1629"/>
      <c r="L8" s="1629"/>
      <c r="M8" s="1629"/>
      <c r="N8" s="1629"/>
      <c r="O8" s="1629"/>
      <c r="P8" s="1629"/>
      <c r="Q8" s="1629"/>
      <c r="R8" s="1629"/>
      <c r="S8" s="1629"/>
      <c r="T8" s="1629"/>
      <c r="U8" s="1629"/>
      <c r="V8" s="579"/>
    </row>
    <row r="9" spans="2:22">
      <c r="B9" s="1216"/>
      <c r="C9" s="1216"/>
      <c r="D9" s="1216"/>
      <c r="E9" s="1216"/>
      <c r="F9" s="1216"/>
      <c r="G9" s="1216"/>
      <c r="H9" s="1216"/>
      <c r="I9" s="1216"/>
      <c r="J9" s="1216"/>
      <c r="K9" s="1216"/>
      <c r="L9" s="1216"/>
      <c r="M9" s="579"/>
      <c r="N9" s="579"/>
      <c r="O9" s="579"/>
      <c r="P9" s="579"/>
      <c r="Q9" s="579"/>
      <c r="R9" s="579"/>
      <c r="S9" s="579"/>
      <c r="T9" s="579"/>
      <c r="U9" s="579"/>
      <c r="V9" s="579"/>
    </row>
    <row r="10" spans="2:22" ht="60.75" customHeight="1">
      <c r="B10" s="1628" t="s">
        <v>1882</v>
      </c>
      <c r="C10" s="1629"/>
      <c r="D10" s="1629"/>
      <c r="E10" s="1629"/>
      <c r="F10" s="1629"/>
      <c r="G10" s="1629"/>
      <c r="H10" s="1629"/>
      <c r="I10" s="1629"/>
      <c r="J10" s="1629"/>
      <c r="K10" s="1629"/>
      <c r="L10" s="1629"/>
      <c r="M10" s="1629"/>
      <c r="N10" s="1629"/>
      <c r="O10" s="1629"/>
      <c r="P10" s="1629"/>
      <c r="Q10" s="1629"/>
      <c r="R10" s="1629"/>
      <c r="S10" s="1629"/>
      <c r="T10" s="1629"/>
      <c r="U10" s="1629"/>
      <c r="V10" s="1629"/>
    </row>
    <row r="11" spans="2:22" ht="22.5" customHeight="1">
      <c r="B11" s="1215"/>
      <c r="C11" s="1215"/>
      <c r="D11" s="1215"/>
      <c r="E11" s="1215"/>
      <c r="F11" s="1215"/>
      <c r="G11" s="1215"/>
      <c r="H11" s="1215"/>
      <c r="I11" s="1215"/>
      <c r="J11" s="1215"/>
      <c r="K11" s="1215"/>
      <c r="L11" s="1215"/>
    </row>
    <row r="12" spans="2:22" ht="51.75" customHeight="1">
      <c r="B12" s="1628" t="s">
        <v>1881</v>
      </c>
      <c r="C12" s="1629"/>
      <c r="D12" s="1629"/>
      <c r="E12" s="1629"/>
      <c r="F12" s="1629"/>
      <c r="G12" s="1629"/>
      <c r="H12" s="1629"/>
      <c r="I12" s="1629"/>
      <c r="J12" s="1629"/>
      <c r="K12" s="1629"/>
      <c r="L12" s="1629"/>
      <c r="M12" s="1304"/>
      <c r="N12" s="1304"/>
      <c r="O12" s="1304"/>
      <c r="P12" s="1304"/>
      <c r="Q12" s="1304"/>
      <c r="R12" s="1304"/>
      <c r="S12" s="1304"/>
      <c r="T12" s="1304"/>
      <c r="U12" s="1304"/>
      <c r="V12" s="1304"/>
    </row>
    <row r="13" spans="2:22" ht="16.5" customHeight="1">
      <c r="B13" s="583"/>
      <c r="C13" s="584"/>
      <c r="D13" s="584"/>
      <c r="E13" s="584"/>
      <c r="F13" s="584"/>
      <c r="G13" s="584"/>
      <c r="H13" s="584"/>
      <c r="I13" s="584"/>
      <c r="J13" s="584"/>
      <c r="K13" s="584"/>
      <c r="L13" s="584"/>
      <c r="M13" s="578"/>
      <c r="N13" s="578"/>
      <c r="O13" s="578"/>
      <c r="P13" s="578"/>
      <c r="Q13" s="578"/>
      <c r="R13" s="578"/>
      <c r="S13" s="578"/>
      <c r="T13" s="578"/>
      <c r="U13" s="578"/>
      <c r="V13" s="578"/>
    </row>
    <row r="14" spans="2:22" ht="22.5" customHeight="1">
      <c r="B14" s="1626" t="s">
        <v>1889</v>
      </c>
      <c r="C14" s="1627"/>
      <c r="D14" s="1627"/>
      <c r="E14" s="1627"/>
      <c r="F14" s="1627"/>
      <c r="G14" s="1627"/>
      <c r="H14" s="1627"/>
      <c r="I14" s="1627"/>
      <c r="J14" s="1627"/>
      <c r="K14" s="1627"/>
      <c r="L14" s="1627"/>
      <c r="M14" s="1304"/>
      <c r="N14" s="1304"/>
      <c r="O14" s="1304"/>
      <c r="P14" s="1304"/>
      <c r="Q14" s="1304"/>
      <c r="R14" s="1304"/>
      <c r="S14" s="1304"/>
      <c r="T14" s="1304"/>
      <c r="U14" s="1304"/>
    </row>
    <row r="15" spans="2:22" ht="22.5" customHeight="1">
      <c r="B15" s="582" t="s">
        <v>1880</v>
      </c>
    </row>
    <row r="16" spans="2:22" ht="22.5" customHeight="1"/>
    <row r="17" spans="2:22" ht="33" customHeight="1">
      <c r="B17" s="1630" t="s">
        <v>1890</v>
      </c>
      <c r="C17" s="1304"/>
      <c r="D17" s="1304"/>
      <c r="E17" s="1304"/>
      <c r="F17" s="1304"/>
      <c r="G17" s="1304"/>
      <c r="H17" s="1304"/>
      <c r="I17" s="1304"/>
      <c r="J17" s="1304"/>
      <c r="K17" s="1304"/>
      <c r="L17" s="1304"/>
      <c r="M17" s="1304"/>
      <c r="N17" s="1304"/>
      <c r="O17" s="1304"/>
      <c r="P17" s="1304"/>
      <c r="Q17" s="1304"/>
      <c r="R17" s="1304"/>
      <c r="S17" s="1304"/>
      <c r="T17" s="1304"/>
      <c r="U17" s="1304"/>
      <c r="V17" s="1304"/>
    </row>
    <row r="19" spans="2:22">
      <c r="B19" s="1631" t="s">
        <v>1884</v>
      </c>
      <c r="C19" s="1632"/>
      <c r="D19" s="1632"/>
      <c r="E19" s="1632"/>
      <c r="F19" s="1632"/>
      <c r="G19" s="1632"/>
      <c r="H19" s="1632"/>
      <c r="I19" s="1632"/>
      <c r="J19" s="1632"/>
      <c r="K19" s="1632"/>
      <c r="L19" s="1632"/>
      <c r="M19" s="1632"/>
      <c r="N19" s="1632"/>
      <c r="O19" s="1632"/>
      <c r="P19" s="1632"/>
      <c r="Q19" s="1632"/>
      <c r="R19" s="1632"/>
      <c r="S19" s="1632"/>
      <c r="T19" s="1632"/>
      <c r="U19" s="1632"/>
      <c r="V19" s="1632"/>
    </row>
    <row r="20" spans="2:22" ht="69.75" customHeight="1">
      <c r="B20" s="1632"/>
      <c r="C20" s="1632"/>
      <c r="D20" s="1632"/>
      <c r="E20" s="1632"/>
      <c r="F20" s="1632"/>
      <c r="G20" s="1632"/>
      <c r="H20" s="1632"/>
      <c r="I20" s="1632"/>
      <c r="J20" s="1632"/>
      <c r="K20" s="1632"/>
      <c r="L20" s="1632"/>
      <c r="M20" s="1632"/>
      <c r="N20" s="1632"/>
      <c r="O20" s="1632"/>
      <c r="P20" s="1632"/>
      <c r="Q20" s="1632"/>
      <c r="R20" s="1632"/>
      <c r="S20" s="1632"/>
      <c r="T20" s="1632"/>
      <c r="U20" s="1632"/>
      <c r="V20" s="1632"/>
    </row>
    <row r="21" spans="2:22" ht="34.5" customHeight="1">
      <c r="B21" s="1304" t="s">
        <v>1883</v>
      </c>
      <c r="C21" s="1304"/>
      <c r="D21" s="1304"/>
      <c r="E21" s="1304"/>
      <c r="F21" s="1304"/>
      <c r="G21" s="1304"/>
      <c r="H21" s="1304"/>
      <c r="I21" s="1304"/>
      <c r="J21" s="1304"/>
      <c r="K21" s="1304"/>
      <c r="L21" s="1304"/>
      <c r="M21" s="1304"/>
      <c r="N21" s="1304"/>
      <c r="O21" s="1304"/>
      <c r="P21" s="1304"/>
      <c r="Q21" s="1304"/>
      <c r="R21" s="1304"/>
      <c r="S21" s="1304"/>
      <c r="T21" s="1304"/>
      <c r="U21" s="1304"/>
      <c r="V21" s="1304"/>
    </row>
    <row r="23" spans="2:22" ht="87.75" customHeight="1">
      <c r="B23" s="1631" t="s">
        <v>1885</v>
      </c>
      <c r="C23" s="1632"/>
      <c r="D23" s="1632"/>
      <c r="E23" s="1632"/>
      <c r="F23" s="1632"/>
      <c r="G23" s="1632"/>
      <c r="H23" s="1632"/>
      <c r="I23" s="1632"/>
      <c r="J23" s="1632"/>
      <c r="K23" s="1632"/>
      <c r="L23" s="1632"/>
      <c r="M23" s="1632"/>
      <c r="N23" s="1632"/>
      <c r="O23" s="1632"/>
      <c r="P23" s="1632"/>
      <c r="Q23" s="1632"/>
      <c r="R23" s="1632"/>
      <c r="S23" s="1632"/>
      <c r="T23" s="1632"/>
      <c r="U23" s="1632"/>
      <c r="V23" s="1632"/>
    </row>
    <row r="24" spans="2:22" ht="62.25" customHeight="1">
      <c r="B24" s="1631" t="s">
        <v>1886</v>
      </c>
      <c r="C24" s="1632"/>
      <c r="D24" s="1632"/>
      <c r="E24" s="1632"/>
      <c r="F24" s="1632"/>
      <c r="G24" s="1632"/>
      <c r="H24" s="1632"/>
      <c r="I24" s="1632"/>
      <c r="J24" s="1632"/>
      <c r="K24" s="1632"/>
      <c r="L24" s="1632"/>
      <c r="M24" s="1632"/>
      <c r="N24" s="1632"/>
      <c r="O24" s="1632"/>
      <c r="P24" s="1632"/>
      <c r="Q24" s="1632"/>
      <c r="R24" s="1632"/>
      <c r="S24" s="1632"/>
      <c r="T24" s="1632"/>
      <c r="U24" s="1632"/>
      <c r="V24" s="1632"/>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scale="60" orientation="landscape" verticalDpi="1200" r:id="rId1"/>
  <headerFooter>
    <oddHeader>&amp;C&amp;"Calibri"&amp;10&amp;K000000Public&amp;1#</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35711-B972-4636-97DB-E1EBCB1377AB}">
  <sheetPr>
    <tabColor rgb="FF00B050"/>
  </sheetPr>
  <dimension ref="A1:T45"/>
  <sheetViews>
    <sheetView showGridLines="0" topLeftCell="A16" zoomScaleNormal="100" workbookViewId="0">
      <selection activeCell="T19" sqref="T19"/>
    </sheetView>
  </sheetViews>
  <sheetFormatPr defaultColWidth="9.21875" defaultRowHeight="14.4"/>
  <cols>
    <col min="1" max="1" width="9.21875" style="872"/>
    <col min="2" max="2" width="10.77734375" style="872" customWidth="1"/>
    <col min="3" max="4" width="18.21875" style="872" customWidth="1"/>
    <col min="5" max="5" width="10.77734375" style="872" customWidth="1"/>
    <col min="6" max="7" width="15" style="872" bestFit="1" customWidth="1"/>
    <col min="8" max="8" width="17.21875" style="872" bestFit="1" customWidth="1"/>
    <col min="9" max="9" width="24.21875" style="872" customWidth="1"/>
    <col min="10" max="10" width="13.77734375" style="872" bestFit="1" customWidth="1"/>
    <col min="11" max="11" width="17.21875" style="872" bestFit="1" customWidth="1"/>
    <col min="12" max="12" width="11.77734375" style="872" customWidth="1"/>
    <col min="13" max="13" width="15.77734375" style="872" customWidth="1"/>
    <col min="14" max="15" width="11.77734375" style="872" customWidth="1"/>
    <col min="16" max="16" width="24.21875" style="872" customWidth="1"/>
    <col min="17" max="17" width="14.21875" style="872" customWidth="1"/>
    <col min="18" max="18" width="15" style="872" customWidth="1"/>
    <col min="19" max="19" width="11.77734375" style="872" customWidth="1"/>
    <col min="20" max="20" width="16.77734375" style="872" customWidth="1"/>
    <col min="21" max="16384" width="9.21875" style="872"/>
  </cols>
  <sheetData>
    <row r="1" spans="1:20" ht="30.75" customHeight="1">
      <c r="A1" s="1149" t="s">
        <v>2008</v>
      </c>
      <c r="B1" s="1150"/>
      <c r="C1" s="1679"/>
      <c r="D1" s="1679"/>
      <c r="E1" s="1679"/>
      <c r="F1" s="1679"/>
      <c r="G1" s="1679"/>
      <c r="H1" s="1679"/>
      <c r="I1" s="1679"/>
      <c r="J1" s="1679"/>
      <c r="K1" s="1679"/>
      <c r="L1" s="1151"/>
      <c r="M1" s="1151"/>
      <c r="N1" s="1151"/>
      <c r="O1" s="1151"/>
      <c r="P1" s="1151"/>
      <c r="Q1" s="1151"/>
      <c r="R1" s="1151"/>
      <c r="S1" s="1151"/>
      <c r="T1" s="1151"/>
    </row>
    <row r="2" spans="1:20">
      <c r="A2" s="1152" t="s">
        <v>2014</v>
      </c>
      <c r="B2" s="1151"/>
      <c r="C2" s="1151"/>
      <c r="D2" s="1151"/>
      <c r="E2" s="1151"/>
      <c r="F2" s="1151"/>
      <c r="G2" s="1151"/>
      <c r="H2" s="1151"/>
      <c r="I2" s="1151"/>
      <c r="J2" s="1151"/>
      <c r="K2" s="1151"/>
      <c r="L2" s="1151"/>
      <c r="M2" s="1151"/>
      <c r="N2" s="1151"/>
      <c r="O2" s="1151"/>
      <c r="P2" s="1151"/>
      <c r="Q2" s="1151"/>
      <c r="R2" s="1151"/>
      <c r="S2" s="1151"/>
      <c r="T2" s="1151"/>
    </row>
    <row r="3" spans="1:20">
      <c r="A3" s="1153" t="s">
        <v>2015</v>
      </c>
      <c r="B3" s="1153"/>
      <c r="C3" s="1153"/>
      <c r="D3" s="1680" t="s">
        <v>2182</v>
      </c>
      <c r="E3" s="1680"/>
      <c r="F3" s="1153"/>
      <c r="G3" s="1680"/>
      <c r="H3" s="1680"/>
      <c r="I3" s="1153"/>
      <c r="J3" s="1680"/>
      <c r="K3" s="1680"/>
      <c r="L3" s="1680"/>
      <c r="M3" s="1680"/>
      <c r="N3" s="1680"/>
      <c r="O3" s="1680"/>
      <c r="P3" s="1680"/>
      <c r="Q3" s="1680"/>
      <c r="R3" s="1680"/>
      <c r="S3" s="1680"/>
      <c r="T3" s="1153"/>
    </row>
    <row r="5" spans="1:20" ht="15" thickBot="1">
      <c r="B5" s="1681"/>
      <c r="C5" s="1682"/>
      <c r="D5" s="1682"/>
      <c r="E5" s="1682"/>
      <c r="F5" s="1682"/>
      <c r="G5" s="1682"/>
      <c r="H5" s="1682"/>
      <c r="I5" s="1682"/>
      <c r="J5" s="1682"/>
      <c r="K5" s="1682"/>
      <c r="L5" s="1682"/>
      <c r="M5" s="1682"/>
      <c r="N5" s="1682"/>
      <c r="O5" s="1682"/>
      <c r="P5" s="1682"/>
      <c r="Q5" s="1682"/>
      <c r="R5" s="1682"/>
      <c r="S5" s="1682"/>
    </row>
    <row r="6" spans="1:20" ht="30.75" customHeight="1" thickBot="1">
      <c r="B6" s="1683" t="s">
        <v>2016</v>
      </c>
      <c r="C6" s="1664"/>
      <c r="D6" s="1664"/>
      <c r="E6" s="1664"/>
      <c r="F6" s="1664"/>
      <c r="G6" s="1664"/>
      <c r="H6" s="1664"/>
      <c r="I6" s="1664"/>
      <c r="J6" s="1664"/>
      <c r="K6" s="1664"/>
      <c r="L6" s="1664"/>
      <c r="M6" s="1664"/>
      <c r="N6" s="1664"/>
      <c r="O6" s="1664"/>
      <c r="P6" s="1664"/>
      <c r="Q6" s="1664"/>
      <c r="R6" s="1664"/>
      <c r="S6" s="1665"/>
    </row>
    <row r="7" spans="1:20" ht="25.5" customHeight="1" thickBot="1">
      <c r="B7" s="1663" t="s">
        <v>2017</v>
      </c>
      <c r="C7" s="1664"/>
      <c r="D7" s="1664"/>
      <c r="E7" s="1664"/>
      <c r="F7" s="1664"/>
      <c r="G7" s="1664"/>
      <c r="H7" s="1664"/>
      <c r="I7" s="1664"/>
      <c r="J7" s="1664"/>
      <c r="K7" s="1664"/>
      <c r="L7" s="1664"/>
      <c r="M7" s="1664"/>
      <c r="N7" s="1664"/>
      <c r="O7" s="1664"/>
      <c r="P7" s="1664"/>
      <c r="Q7" s="1664"/>
      <c r="R7" s="1664"/>
      <c r="S7" s="1665"/>
    </row>
    <row r="8" spans="1:20" ht="36.75" customHeight="1" thickBot="1">
      <c r="B8" s="1663" t="s">
        <v>2018</v>
      </c>
      <c r="C8" s="1664"/>
      <c r="D8" s="1664"/>
      <c r="E8" s="1664"/>
      <c r="F8" s="1664"/>
      <c r="G8" s="1664"/>
      <c r="H8" s="1664"/>
      <c r="I8" s="1664"/>
      <c r="J8" s="1664"/>
      <c r="K8" s="1664"/>
      <c r="L8" s="1664"/>
      <c r="M8" s="1664"/>
      <c r="N8" s="1664"/>
      <c r="O8" s="1664"/>
      <c r="P8" s="1664"/>
      <c r="Q8" s="1664"/>
      <c r="R8" s="1664"/>
      <c r="S8" s="1665"/>
    </row>
    <row r="9" spans="1:20" ht="19.5" customHeight="1" thickBot="1">
      <c r="B9" s="1663" t="s">
        <v>2019</v>
      </c>
      <c r="C9" s="1664"/>
      <c r="D9" s="1664"/>
      <c r="E9" s="1664"/>
      <c r="F9" s="1664"/>
      <c r="G9" s="1664"/>
      <c r="H9" s="1664"/>
      <c r="I9" s="1664"/>
      <c r="J9" s="1664"/>
      <c r="K9" s="1664"/>
      <c r="L9" s="1664"/>
      <c r="M9" s="1664"/>
      <c r="N9" s="1664"/>
      <c r="O9" s="1664"/>
      <c r="P9" s="1664"/>
      <c r="Q9" s="1664"/>
      <c r="R9" s="1664"/>
      <c r="S9" s="1665"/>
    </row>
    <row r="10" spans="1:20" ht="20.25" customHeight="1" thickBot="1">
      <c r="B10" s="1663" t="s">
        <v>2020</v>
      </c>
      <c r="C10" s="1664"/>
      <c r="D10" s="1664"/>
      <c r="E10" s="1664"/>
      <c r="F10" s="1664"/>
      <c r="G10" s="1664"/>
      <c r="H10" s="1664"/>
      <c r="I10" s="1664"/>
      <c r="J10" s="1664"/>
      <c r="K10" s="1664"/>
      <c r="L10" s="1664"/>
      <c r="M10" s="1664"/>
      <c r="N10" s="1664"/>
      <c r="O10" s="1664"/>
      <c r="P10" s="1664"/>
      <c r="Q10" s="1664"/>
      <c r="R10" s="1664"/>
      <c r="S10" s="1665"/>
    </row>
    <row r="11" spans="1:20" ht="42.75" customHeight="1" thickBot="1">
      <c r="B11" s="1666" t="s">
        <v>2021</v>
      </c>
      <c r="C11" s="1667"/>
      <c r="D11" s="1667"/>
      <c r="E11" s="1667"/>
      <c r="F11" s="1667"/>
      <c r="G11" s="1667"/>
      <c r="H11" s="1667"/>
      <c r="I11" s="1667"/>
      <c r="J11" s="1667"/>
      <c r="K11" s="1667"/>
      <c r="L11" s="1667"/>
      <c r="M11" s="1667"/>
      <c r="N11" s="1667"/>
      <c r="O11" s="1667"/>
      <c r="P11" s="1667"/>
      <c r="Q11" s="1667"/>
      <c r="R11" s="1667"/>
      <c r="S11" s="1668"/>
    </row>
    <row r="12" spans="1:20" ht="17.25" customHeight="1">
      <c r="B12" s="873"/>
      <c r="C12" s="873"/>
      <c r="D12" s="873"/>
      <c r="E12" s="873"/>
      <c r="F12" s="873"/>
      <c r="G12" s="873"/>
      <c r="H12" s="873"/>
      <c r="I12" s="873"/>
      <c r="J12" s="873"/>
      <c r="K12" s="873"/>
      <c r="L12" s="873"/>
      <c r="M12" s="873"/>
      <c r="N12" s="873"/>
      <c r="O12" s="873"/>
      <c r="P12" s="873"/>
      <c r="Q12" s="873"/>
      <c r="R12" s="873"/>
      <c r="S12" s="873"/>
    </row>
    <row r="13" spans="1:20" ht="17.25" customHeight="1" thickBot="1">
      <c r="B13" s="873"/>
      <c r="C13" s="873"/>
      <c r="D13" s="873"/>
      <c r="E13" s="873"/>
      <c r="F13" s="873"/>
      <c r="G13" s="873"/>
      <c r="H13" s="873"/>
      <c r="I13" s="873"/>
      <c r="J13" s="873"/>
      <c r="K13" s="873"/>
      <c r="L13" s="873"/>
      <c r="M13" s="873"/>
      <c r="N13" s="873"/>
      <c r="O13" s="873"/>
      <c r="P13" s="873"/>
      <c r="Q13" s="873"/>
      <c r="R13" s="873"/>
      <c r="S13" s="873"/>
    </row>
    <row r="14" spans="1:20" s="874" customFormat="1" ht="17.25" customHeight="1" thickBot="1">
      <c r="B14" s="875"/>
      <c r="C14" s="875"/>
      <c r="D14" s="875"/>
      <c r="E14" s="876" t="s">
        <v>6</v>
      </c>
      <c r="F14" s="877" t="s">
        <v>7</v>
      </c>
      <c r="G14" s="877" t="s">
        <v>8</v>
      </c>
      <c r="H14" s="877" t="s">
        <v>43</v>
      </c>
      <c r="I14" s="877" t="s">
        <v>44</v>
      </c>
      <c r="J14" s="877" t="s">
        <v>164</v>
      </c>
      <c r="K14" s="877" t="s">
        <v>165</v>
      </c>
      <c r="L14" s="877" t="s">
        <v>199</v>
      </c>
      <c r="M14" s="877" t="s">
        <v>454</v>
      </c>
      <c r="N14" s="877" t="s">
        <v>455</v>
      </c>
      <c r="O14" s="877" t="s">
        <v>456</v>
      </c>
      <c r="P14" s="877" t="s">
        <v>457</v>
      </c>
      <c r="Q14" s="877" t="s">
        <v>458</v>
      </c>
      <c r="R14" s="877" t="s">
        <v>742</v>
      </c>
      <c r="S14" s="877" t="s">
        <v>743</v>
      </c>
      <c r="T14" s="877" t="s">
        <v>952</v>
      </c>
    </row>
    <row r="15" spans="1:20" s="874" customFormat="1" ht="30" customHeight="1" thickBot="1">
      <c r="B15" s="1669"/>
      <c r="C15" s="1669"/>
      <c r="D15" s="1670"/>
      <c r="E15" s="1673" t="s">
        <v>1440</v>
      </c>
      <c r="F15" s="1657" t="s">
        <v>843</v>
      </c>
      <c r="G15" s="1658"/>
      <c r="H15" s="1658"/>
      <c r="I15" s="1658"/>
      <c r="J15" s="1658"/>
      <c r="K15" s="1658"/>
      <c r="L15" s="1659"/>
      <c r="M15" s="1676" t="s">
        <v>2022</v>
      </c>
      <c r="N15" s="1658"/>
      <c r="O15" s="1658"/>
      <c r="P15" s="1658"/>
      <c r="Q15" s="1658"/>
      <c r="R15" s="1658"/>
      <c r="S15" s="1659"/>
      <c r="T15" s="878" t="s">
        <v>843</v>
      </c>
    </row>
    <row r="16" spans="1:20" s="874" customFormat="1" ht="30" customHeight="1" thickBot="1">
      <c r="B16" s="1669"/>
      <c r="C16" s="1669"/>
      <c r="D16" s="1670"/>
      <c r="E16" s="1674"/>
      <c r="F16" s="1677"/>
      <c r="G16" s="1657" t="s">
        <v>864</v>
      </c>
      <c r="H16" s="1658"/>
      <c r="I16" s="1659"/>
      <c r="J16" s="1657" t="s">
        <v>2023</v>
      </c>
      <c r="K16" s="1658"/>
      <c r="L16" s="1659"/>
      <c r="M16" s="1655"/>
      <c r="N16" s="1657" t="s">
        <v>864</v>
      </c>
      <c r="O16" s="1658"/>
      <c r="P16" s="1659"/>
      <c r="Q16" s="1657" t="s">
        <v>2023</v>
      </c>
      <c r="R16" s="1658"/>
      <c r="S16" s="1659"/>
      <c r="T16" s="1660" t="s">
        <v>2024</v>
      </c>
    </row>
    <row r="17" spans="1:20" s="874" customFormat="1" ht="30" customHeight="1">
      <c r="B17" s="1669"/>
      <c r="C17" s="1669"/>
      <c r="D17" s="1670"/>
      <c r="E17" s="1674"/>
      <c r="F17" s="1677"/>
      <c r="G17" s="1677"/>
      <c r="H17" s="1653" t="s">
        <v>2025</v>
      </c>
      <c r="I17" s="1661" t="s">
        <v>2026</v>
      </c>
      <c r="J17" s="1655"/>
      <c r="K17" s="1653" t="s">
        <v>2025</v>
      </c>
      <c r="L17" s="1653" t="s">
        <v>2027</v>
      </c>
      <c r="M17" s="1655"/>
      <c r="N17" s="1655"/>
      <c r="O17" s="1653" t="s">
        <v>2025</v>
      </c>
      <c r="P17" s="1661" t="s">
        <v>2026</v>
      </c>
      <c r="Q17" s="1655"/>
      <c r="R17" s="1653" t="s">
        <v>2025</v>
      </c>
      <c r="S17" s="1653" t="s">
        <v>2027</v>
      </c>
      <c r="T17" s="1655"/>
    </row>
    <row r="18" spans="1:20" s="874" customFormat="1" ht="92.25" customHeight="1" thickBot="1">
      <c r="B18" s="1671"/>
      <c r="C18" s="1671"/>
      <c r="D18" s="1672"/>
      <c r="E18" s="1675"/>
      <c r="F18" s="1678"/>
      <c r="G18" s="1678"/>
      <c r="H18" s="1654"/>
      <c r="I18" s="1662"/>
      <c r="J18" s="1656"/>
      <c r="K18" s="1654"/>
      <c r="L18" s="1654"/>
      <c r="M18" s="1656"/>
      <c r="N18" s="1656"/>
      <c r="O18" s="1654"/>
      <c r="P18" s="1662"/>
      <c r="Q18" s="1656"/>
      <c r="R18" s="1654"/>
      <c r="S18" s="1654"/>
      <c r="T18" s="1656"/>
    </row>
    <row r="19" spans="1:20" s="874" customFormat="1" ht="27.75" customHeight="1" thickBot="1">
      <c r="B19" s="876">
        <v>1</v>
      </c>
      <c r="C19" s="1647" t="s">
        <v>2028</v>
      </c>
      <c r="D19" s="1647"/>
      <c r="E19" s="1154">
        <f>'[3]Moratorium Pololetní 1'!E19+'[4]EBA GL 2020_07-1 MOR'!E20+'[5]EBA GL 2020_07-1 MOR'!E19+'[6]EBA GL 2020_07-1'!E19</f>
        <v>32447</v>
      </c>
      <c r="F19" s="1154">
        <f>'[3]Moratorium Pololetní 1'!F19/1000/1000+'[4]EBA GL 2020_07-1 MOR'!F20+'[5]EBA GL 2020_07-1 MOR'!F19+'[6]EBA GL 2020_07-1'!F19/1000/1000</f>
        <v>47447.99563971004</v>
      </c>
      <c r="G19" s="1154">
        <f>'[3]Moratorium Pololetní 1'!G19/1000/1000+'[4]EBA GL 2020_07-1 MOR'!G20+'[5]EBA GL 2020_07-1 MOR'!G19+'[6]EBA GL 2020_07-1'!G19/1000/1000</f>
        <v>45027.852259530009</v>
      </c>
      <c r="H19" s="1154">
        <f>'[3]Moratorium Pololetní 1'!H19/1000/1000+'[4]EBA GL 2020_07-1 MOR'!H20+'[5]EBA GL 2020_07-1 MOR'!H19+'[6]EBA GL 2020_07-1'!H19/1000/1000</f>
        <v>3469.5514655899983</v>
      </c>
      <c r="I19" s="1154">
        <f>'[3]Moratorium Pololetní 1'!I19/1000/1000+'[4]EBA GL 2020_07-1 MOR'!I20+'[5]EBA GL 2020_07-1 MOR'!I19+'[6]EBA GL 2020_07-1'!I19/1000/1000</f>
        <v>8710.2219018899978</v>
      </c>
      <c r="J19" s="1154">
        <f>'[3]Moratorium Pololetní 1'!J19/1000/1000+'[4]EBA GL 2020_07-1 MOR'!J20+'[5]EBA GL 2020_07-1 MOR'!J19+'[6]EBA GL 2020_07-1'!J19/1000/1000</f>
        <v>2420.1433801799976</v>
      </c>
      <c r="K19" s="1154">
        <f>'[3]Moratorium Pololetní 1'!K19/1000/1000+'[4]EBA GL 2020_07-1 MOR'!K20+'[5]EBA GL 2020_07-1 MOR'!K19+'[6]EBA GL 2020_07-1'!K19/1000/1000</f>
        <v>1798.861989649999</v>
      </c>
      <c r="L19" s="1154">
        <f>'[3]Moratorium Pololetní 1'!L19/1000/1000+'[4]EBA GL 2020_07-1 MOR'!L20+'[5]EBA GL 2020_07-1 MOR'!L19+'[6]EBA GL 2020_07-1'!L19/1000/1000</f>
        <v>1839.1373733599985</v>
      </c>
      <c r="M19" s="1154">
        <f>-'[3]Moratorium Pololetní 1'!M19/1000/1000+'[4]EBA GL 2020_07-1 MOR'!M20+'[5]EBA GL 2020_07-1 MOR'!M19-'[6]EBA GL 2020_07-1'!M19/1000/1000</f>
        <v>-1174.3646911099993</v>
      </c>
      <c r="N19" s="1155">
        <f>-'[3]Moratorium Pololetní 1'!N19/1000/1000+'[4]EBA GL 2020_07-1 MOR'!N20+'[5]EBA GL 2020_07-1 MOR'!N19-'[6]EBA GL 2020_07-1'!N19/1000/1000</f>
        <v>-468.76804680999976</v>
      </c>
      <c r="O19" s="1155">
        <f>-'[3]Moratorium Pololetní 1'!O19/1000/1000+'[4]EBA GL 2020_07-1 MOR'!O20+'[5]EBA GL 2020_07-1 MOR'!O19-'[6]EBA GL 2020_07-1'!O19/1000/1000</f>
        <v>-61.02992515999992</v>
      </c>
      <c r="P19" s="1156">
        <f>-'[3]Moratorium Pololetní 1'!P19/1000/1000+'[4]EBA GL 2020_07-1 MOR'!P20+'[5]EBA GL 2020_07-1 MOR'!P19-'[6]EBA GL 2020_07-1'!P19/1000/1000</f>
        <v>-351.32136682000009</v>
      </c>
      <c r="Q19" s="1155">
        <f>-'[3]Moratorium Pololetní 1'!Q19/1000/1000+'[4]EBA GL 2020_07-1 MOR'!Q20+'[5]EBA GL 2020_07-1 MOR'!Q19-'[6]EBA GL 2020_07-1'!Q19/1000/1000</f>
        <v>-705.59664430000043</v>
      </c>
      <c r="R19" s="1155">
        <f>-'[3]Moratorium Pololetní 1'!R19/1000/1000+'[4]EBA GL 2020_07-1 MOR'!R20+'[5]EBA GL 2020_07-1 MOR'!R19-'[6]EBA GL 2020_07-1'!R19/1000/1000</f>
        <v>-451.36783879000029</v>
      </c>
      <c r="S19" s="1156">
        <f>-'[3]Moratorium Pololetní 1'!S19/1000/1000+'[4]EBA GL 2020_07-1 MOR'!S20+'[5]EBA GL 2020_07-1 MOR'!S19-'[6]EBA GL 2020_07-1'!S19/1000/1000</f>
        <v>-376.21083286000021</v>
      </c>
      <c r="T19" s="1156">
        <f>'[3]Moratorium Pololetní 1'!T19/1000/1000+'[4]EBA GL 2020_07-1 MOR'!T20+'[5]EBA GL 2020_07-1 MOR'!T19+'[6]EBA GL 2020_07-1'!T19/1000/1000</f>
        <v>376.85396539999999</v>
      </c>
    </row>
    <row r="20" spans="1:20" s="874" customFormat="1" ht="26.25" customHeight="1" thickBot="1">
      <c r="A20" s="1157" t="s">
        <v>2183</v>
      </c>
      <c r="B20" s="876">
        <v>2</v>
      </c>
      <c r="C20" s="1648" t="s">
        <v>2029</v>
      </c>
      <c r="D20" s="1649"/>
      <c r="E20" s="1154">
        <f>'[3]Moratorium Pololetní 1'!E20+'[4]EBA GL 2020_07-1 MOR'!E21+'[5]EBA GL 2020_07-1 MOR'!E20+'[6]EBA GL 2020_07-1'!E20</f>
        <v>29465</v>
      </c>
      <c r="F20" s="1155">
        <f>'[3]Moratorium Pololetní 1'!F20/1000/1000+'[4]EBA GL 2020_07-1 MOR'!F21+'[5]EBA GL 2020_07-1 MOR'!F20+'[6]EBA GL 2020_07-1'!F20/1000/1000</f>
        <v>29675.378889039999</v>
      </c>
      <c r="G20" s="1155">
        <f>'[3]Moratorium Pololetní 1'!G20/1000/1000+'[4]EBA GL 2020_07-1 MOR'!G21+'[5]EBA GL 2020_07-1 MOR'!G20+'[6]EBA GL 2020_07-1'!G20/1000/1000</f>
        <v>28434.44039829</v>
      </c>
      <c r="H20" s="1155">
        <f>'[3]Moratorium Pololetní 1'!H20/1000/1000+'[4]EBA GL 2020_07-1 MOR'!H21+'[5]EBA GL 2020_07-1 MOR'!H20+'[6]EBA GL 2020_07-1'!H20/1000/1000</f>
        <v>993.56960434999985</v>
      </c>
      <c r="I20" s="1155">
        <f>'[3]Moratorium Pololetní 1'!I20/1000/1000+'[4]EBA GL 2020_07-1 MOR'!I21+'[5]EBA GL 2020_07-1 MOR'!I20+'[6]EBA GL 2020_07-1'!I20/1000/1000</f>
        <v>4835.8219018899981</v>
      </c>
      <c r="J20" s="1155">
        <f>'[3]Moratorium Pololetní 1'!J20/1000/1000+'[4]EBA GL 2020_07-1 MOR'!J21+'[5]EBA GL 2020_07-1 MOR'!J20+'[6]EBA GL 2020_07-1'!J20/1000/1000</f>
        <v>1240.9384907499987</v>
      </c>
      <c r="K20" s="1155">
        <f>'[3]Moratorium Pololetní 1'!K20/1000/1000+'[4]EBA GL 2020_07-1 MOR'!K21+'[5]EBA GL 2020_07-1 MOR'!K20+'[6]EBA GL 2020_07-1'!K20/1000/1000</f>
        <v>829.66710021999938</v>
      </c>
      <c r="L20" s="1155">
        <f>'[3]Moratorium Pololetní 1'!L20/1000/1000+'[4]EBA GL 2020_07-1 MOR'!L21+'[5]EBA GL 2020_07-1 MOR'!L20+'[6]EBA GL 2020_07-1'!L20/1000/1000</f>
        <v>968.18737335999947</v>
      </c>
      <c r="M20" s="1155">
        <f>-'[3]Moratorium Pololetní 1'!M20/1000/1000+'[4]EBA GL 2020_07-1 MOR'!M21+'[5]EBA GL 2020_07-1 MOR'!M20-'[6]EBA GL 2020_07-1'!M20/1000/1000</f>
        <v>-629.61657593000007</v>
      </c>
      <c r="N20" s="1155">
        <f>-'[3]Moratorium Pololetní 1'!N20/1000/1000+'[4]EBA GL 2020_07-1 MOR'!N21+'[5]EBA GL 2020_07-1 MOR'!N20-'[6]EBA GL 2020_07-1'!N20/1000/1000</f>
        <v>-226.69048469999998</v>
      </c>
      <c r="O20" s="1155">
        <f>-'[3]Moratorium Pololetní 1'!O20/1000/1000+'[4]EBA GL 2020_07-1 MOR'!O21+'[5]EBA GL 2020_07-1 MOR'!O20-'[6]EBA GL 2020_07-1'!O20/1000/1000</f>
        <v>-30.702363050000002</v>
      </c>
      <c r="P20" s="1156">
        <f>-'[3]Moratorium Pololetní 1'!P20/1000/1000+'[4]EBA GL 2020_07-1 MOR'!P21+'[5]EBA GL 2020_07-1 MOR'!P20-'[6]EBA GL 2020_07-1'!P20/1000/1000</f>
        <v>-165.64136682000003</v>
      </c>
      <c r="Q20" s="1155">
        <f>-'[3]Moratorium Pololetní 1'!Q20/1000/1000+'[4]EBA GL 2020_07-1 MOR'!Q21+'[5]EBA GL 2020_07-1 MOR'!Q20-'[6]EBA GL 2020_07-1'!Q20/1000/1000</f>
        <v>-402.92609123000022</v>
      </c>
      <c r="R20" s="1155">
        <f>-'[3]Moratorium Pololetní 1'!R20/1000/1000+'[4]EBA GL 2020_07-1 MOR'!R21+'[5]EBA GL 2020_07-1 MOR'!R20-'[6]EBA GL 2020_07-1'!R20/1000/1000</f>
        <v>-254.27728572000012</v>
      </c>
      <c r="S20" s="1156">
        <f>-'[3]Moratorium Pololetní 1'!S20/1000/1000+'[4]EBA GL 2020_07-1 MOR'!S21+'[5]EBA GL 2020_07-1 MOR'!S20-'[6]EBA GL 2020_07-1'!S20/1000/1000</f>
        <v>-248.79083286000005</v>
      </c>
      <c r="T20" s="1155">
        <f>'[3]Moratorium Pololetní 1'!T20/1000/1000+'[4]EBA GL 2020_07-1 MOR'!T21+'[5]EBA GL 2020_07-1 MOR'!T20+'[6]EBA GL 2020_07-1'!T20/1000/1000</f>
        <v>291.67066485000009</v>
      </c>
    </row>
    <row r="21" spans="1:20" s="874" customFormat="1" ht="26.25" customHeight="1" thickBot="1">
      <c r="B21" s="879">
        <v>3</v>
      </c>
      <c r="C21" s="1650" t="s">
        <v>2030</v>
      </c>
      <c r="D21" s="1650"/>
      <c r="E21" s="1158">
        <f>'[3]Moratorium Pololetní 1'!E21+'[4]EBA GL 2020_07-1 MOR'!E22+'[5]EBA GL 2020_07-1 MOR'!E21+'[6]EBA GL 2020_07-1'!E21</f>
        <v>12557</v>
      </c>
      <c r="F21" s="1156">
        <f>'[3]Moratorium Pololetní 1'!F21/1000/1000+'[4]EBA GL 2020_07-1 MOR'!F22+'[5]EBA GL 2020_07-1 MOR'!F21+'[6]EBA GL 2020_07-1'!F21/1000/1000</f>
        <v>25296.055789129987</v>
      </c>
      <c r="G21" s="1156">
        <f>'[3]Moratorium Pololetní 1'!G21/1000/1000+'[4]EBA GL 2020_07-1 MOR'!G22+'[5]EBA GL 2020_07-1 MOR'!G21+'[6]EBA GL 2020_07-1'!G21/1000/1000</f>
        <v>24631.459625069998</v>
      </c>
      <c r="H21" s="1156">
        <f>'[3]Moratorium Pololetní 1'!H21/1000/1000+'[4]EBA GL 2020_07-1 MOR'!H22+'[5]EBA GL 2020_07-1 MOR'!H21+'[6]EBA GL 2020_07-1'!H21/1000/1000</f>
        <v>623.22000998999999</v>
      </c>
      <c r="I21" s="1156">
        <f>'[3]Moratorium Pololetní 1'!I21/1000/1000+'[4]EBA GL 2020_07-1 MOR'!I22+'[5]EBA GL 2020_07-1 MOR'!I21+'[6]EBA GL 2020_07-1'!I21/1000/1000</f>
        <v>4014.3560923899986</v>
      </c>
      <c r="J21" s="1156">
        <f>'[3]Moratorium Pololetní 1'!J21/1000/1000+'[4]EBA GL 2020_07-1 MOR'!J22+'[5]EBA GL 2020_07-1 MOR'!J21+'[6]EBA GL 2020_07-1'!J21/1000/1000</f>
        <v>664.59616405999998</v>
      </c>
      <c r="K21" s="1156">
        <f>'[3]Moratorium Pololetní 1'!K21/1000/1000+'[4]EBA GL 2020_07-1 MOR'!K22+'[5]EBA GL 2020_07-1 MOR'!K21+'[6]EBA GL 2020_07-1'!K21/1000/1000</f>
        <v>452.52764234</v>
      </c>
      <c r="L21" s="1156">
        <f>'[3]Moratorium Pololetní 1'!L21/1000/1000+'[4]EBA GL 2020_07-1 MOR'!L22+'[5]EBA GL 2020_07-1 MOR'!L21+'[6]EBA GL 2020_07-1'!L21/1000/1000</f>
        <v>592.89695940000001</v>
      </c>
      <c r="M21" s="1156">
        <f>-'[3]Moratorium Pololetní 1'!M21/1000/1000+'[4]EBA GL 2020_07-1 MOR'!M22+'[5]EBA GL 2020_07-1 MOR'!M21-'[6]EBA GL 2020_07-1'!M21/1000/1000</f>
        <v>-210.13964426000001</v>
      </c>
      <c r="N21" s="1156">
        <f>-'[3]Moratorium Pololetní 1'!N21/1000/1000+'[4]EBA GL 2020_07-1 MOR'!N22+'[5]EBA GL 2020_07-1 MOR'!N21-'[6]EBA GL 2020_07-1'!N21/1000/1000</f>
        <v>-120.35605676999998</v>
      </c>
      <c r="O21" s="1156">
        <f>-'[3]Moratorium Pololetní 1'!O21/1000/1000+'[4]EBA GL 2020_07-1 MOR'!O22+'[5]EBA GL 2020_07-1 MOR'!O21-'[6]EBA GL 2020_07-1'!O21/1000/1000</f>
        <v>-3.80540184</v>
      </c>
      <c r="P21" s="1156">
        <f>-'[3]Moratorium Pololetní 1'!P21/1000/1000+'[4]EBA GL 2020_07-1 MOR'!P22+'[5]EBA GL 2020_07-1 MOR'!P21-'[6]EBA GL 2020_07-1'!P21/1000/1000</f>
        <v>-69.412219829999998</v>
      </c>
      <c r="Q21" s="1156">
        <f>-'[3]Moratorium Pololetní 1'!Q21/1000/1000+'[4]EBA GL 2020_07-1 MOR'!Q22+'[5]EBA GL 2020_07-1 MOR'!Q21-'[6]EBA GL 2020_07-1'!Q21/1000/1000</f>
        <v>-89.783587490000002</v>
      </c>
      <c r="R21" s="1156">
        <f>-'[3]Moratorium Pololetní 1'!R21/1000/1000+'[4]EBA GL 2020_07-1 MOR'!R22+'[5]EBA GL 2020_07-1 MOR'!R21-'[6]EBA GL 2020_07-1'!R21/1000/1000</f>
        <v>-52.302409600000004</v>
      </c>
      <c r="S21" s="1156">
        <f>-'[3]Moratorium Pololetní 1'!S21/1000/1000+'[4]EBA GL 2020_07-1 MOR'!S22+'[5]EBA GL 2020_07-1 MOR'!S21-'[6]EBA GL 2020_07-1'!S21/1000/1000</f>
        <v>-67.355625360000005</v>
      </c>
      <c r="T21" s="1156">
        <f>'[3]Moratorium Pololetní 1'!T21/1000/1000+'[4]EBA GL 2020_07-1 MOR'!T22+'[5]EBA GL 2020_07-1 MOR'!T21+'[6]EBA GL 2020_07-1'!T21/1000/1000</f>
        <v>164.08327050999998</v>
      </c>
    </row>
    <row r="22" spans="1:20" s="874" customFormat="1" ht="26.25" customHeight="1" thickBot="1">
      <c r="A22" s="1157" t="s">
        <v>2184</v>
      </c>
      <c r="B22" s="876">
        <v>4</v>
      </c>
      <c r="C22" s="1648" t="s">
        <v>2031</v>
      </c>
      <c r="D22" s="1649"/>
      <c r="E22" s="1154">
        <f>'[3]Moratorium Pololetní 1'!E22+'[4]EBA GL 2020_07-1 MOR'!E23+'[5]EBA GL 2020_07-1 MOR'!E22+'[6]EBA GL 2020_07-1'!E22</f>
        <v>2971</v>
      </c>
      <c r="F22" s="1155">
        <f>'[3]Moratorium Pololetní 1'!F22/1000/1000+'[4]EBA GL 2020_07-1 MOR'!F23+'[5]EBA GL 2020_07-1 MOR'!F22+'[6]EBA GL 2020_07-1'!F22/1000/1000</f>
        <v>17418.586750669994</v>
      </c>
      <c r="G22" s="1155">
        <f>'[3]Moratorium Pololetní 1'!G22/1000/1000+'[4]EBA GL 2020_07-1 MOR'!G23+'[5]EBA GL 2020_07-1 MOR'!G22+'[6]EBA GL 2020_07-1'!G22/1000/1000</f>
        <v>16239.381861239995</v>
      </c>
      <c r="H22" s="1155">
        <f>'[3]Moratorium Pololetní 1'!H22/1000/1000+'[4]EBA GL 2020_07-1 MOR'!H23+'[5]EBA GL 2020_07-1 MOR'!H22+'[6]EBA GL 2020_07-1'!H22/1000/1000</f>
        <v>2475.9818612399986</v>
      </c>
      <c r="I22" s="1155">
        <f>'[3]Moratorium Pololetní 1'!I22/1000/1000+'[4]EBA GL 2020_07-1 MOR'!I23+'[5]EBA GL 2020_07-1 MOR'!I22+'[6]EBA GL 2020_07-1'!I22/1000/1000</f>
        <v>3874.3999999999987</v>
      </c>
      <c r="J22" s="1155">
        <f>'[3]Moratorium Pololetní 1'!J22/1000/1000+'[4]EBA GL 2020_07-1 MOR'!J23+'[5]EBA GL 2020_07-1 MOR'!J22+'[6]EBA GL 2020_07-1'!J22/1000/1000</f>
        <v>1179.2048894300001</v>
      </c>
      <c r="K22" s="1155">
        <f>'[3]Moratorium Pololetní 1'!K22/1000/1000+'[4]EBA GL 2020_07-1 MOR'!K23+'[5]EBA GL 2020_07-1 MOR'!K22+'[6]EBA GL 2020_07-1'!K22/1000/1000</f>
        <v>969.19488943000022</v>
      </c>
      <c r="L22" s="1155">
        <f>'[3]Moratorium Pololetní 1'!L22/1000/1000+'[4]EBA GL 2020_07-1 MOR'!L23+'[5]EBA GL 2020_07-1 MOR'!L22+'[6]EBA GL 2020_07-1'!L22/1000/1000</f>
        <v>870.94999999999993</v>
      </c>
      <c r="M22" s="1155">
        <f>-'[3]Moratorium Pololetní 1'!M22/1000/1000+'[4]EBA GL 2020_07-1 MOR'!M23+'[5]EBA GL 2020_07-1 MOR'!M22-'[6]EBA GL 2020_07-1'!M22/1000/1000</f>
        <v>-543.61811518000002</v>
      </c>
      <c r="N22" s="1155">
        <f>-'[3]Moratorium Pololetní 1'!N22/1000/1000+'[4]EBA GL 2020_07-1 MOR'!N23+'[5]EBA GL 2020_07-1 MOR'!N22-'[6]EBA GL 2020_07-1'!N22/1000/1000</f>
        <v>-240.94756211000006</v>
      </c>
      <c r="O22" s="1155">
        <f>-'[3]Moratorium Pololetní 1'!O22/1000/1000+'[4]EBA GL 2020_07-1 MOR'!O23+'[5]EBA GL 2020_07-1 MOR'!O22-'[6]EBA GL 2020_07-1'!O22/1000/1000</f>
        <v>-30.32756210999991</v>
      </c>
      <c r="P22" s="1156">
        <f>-'[3]Moratorium Pololetní 1'!P22/1000/1000+'[4]EBA GL 2020_07-1 MOR'!P23+'[5]EBA GL 2020_07-1 MOR'!P22-'[6]EBA GL 2020_07-1'!P22/1000/1000</f>
        <v>-185.68000000000006</v>
      </c>
      <c r="Q22" s="1155">
        <f>-'[3]Moratorium Pololetní 1'!Q22/1000/1000+'[4]EBA GL 2020_07-1 MOR'!Q23+'[5]EBA GL 2020_07-1 MOR'!Q22-'[6]EBA GL 2020_07-1'!Q22/1000/1000</f>
        <v>-302.67055307000015</v>
      </c>
      <c r="R22" s="1155">
        <f>-'[3]Moratorium Pololetní 1'!R22/1000/1000+'[4]EBA GL 2020_07-1 MOR'!R23+'[5]EBA GL 2020_07-1 MOR'!R22-'[6]EBA GL 2020_07-1'!R22/1000/1000</f>
        <v>-197.09055307000014</v>
      </c>
      <c r="S22" s="1156">
        <f>-'[3]Moratorium Pololetní 1'!S22/1000/1000+'[4]EBA GL 2020_07-1 MOR'!S23+'[5]EBA GL 2020_07-1 MOR'!S22-'[6]EBA GL 2020_07-1'!S22/1000/1000</f>
        <v>-127.42</v>
      </c>
      <c r="T22" s="1155">
        <f>'[3]Moratorium Pololetní 1'!T22/1000/1000+'[4]EBA GL 2020_07-1 MOR'!T23+'[5]EBA GL 2020_07-1 MOR'!T22+'[6]EBA GL 2020_07-1'!T22/1000/1000</f>
        <v>85.183300549999998</v>
      </c>
    </row>
    <row r="23" spans="1:20" s="874" customFormat="1" ht="26.25" customHeight="1" thickBot="1">
      <c r="A23" s="1157" t="s">
        <v>2185</v>
      </c>
      <c r="B23" s="879">
        <v>5</v>
      </c>
      <c r="C23" s="1650" t="s">
        <v>2032</v>
      </c>
      <c r="D23" s="1650"/>
      <c r="E23" s="1154">
        <f>'[3]Moratorium Pololetní 1'!E23+'[4]EBA GL 2020_07-1 MOR'!E24+'[5]EBA GL 2020_07-1 MOR'!E23+'[6]EBA GL 2020_07-1'!E23</f>
        <v>2430</v>
      </c>
      <c r="F23" s="1155">
        <f>'[3]Moratorium Pololetní 1'!F23/1000/1000+'[4]EBA GL 2020_07-1 MOR'!F24+'[5]EBA GL 2020_07-1 MOR'!F23+'[6]EBA GL 2020_07-1'!F23/1000/1000</f>
        <v>7427.7198411700056</v>
      </c>
      <c r="G23" s="1155">
        <f>'[3]Moratorium Pololetní 1'!G23/1000/1000+'[4]EBA GL 2020_07-1 MOR'!G24+'[5]EBA GL 2020_07-1 MOR'!G23+'[6]EBA GL 2020_07-1'!G23/1000/1000</f>
        <v>6863.1872496200049</v>
      </c>
      <c r="H23" s="1155">
        <f>'[3]Moratorium Pololetní 1'!H23/1000/1000+'[4]EBA GL 2020_07-1 MOR'!H24+'[5]EBA GL 2020_07-1 MOR'!H23+'[6]EBA GL 2020_07-1'!H23/1000/1000</f>
        <v>1979.8872496200065</v>
      </c>
      <c r="I23" s="1155">
        <f>'[3]Moratorium Pololetní 1'!I23/1000/1000+'[4]EBA GL 2020_07-1 MOR'!I24+'[5]EBA GL 2020_07-1 MOR'!I23+'[6]EBA GL 2020_07-1'!I23/1000/1000</f>
        <v>1466.35</v>
      </c>
      <c r="J23" s="1155">
        <f>'[3]Moratorium Pololetní 1'!J23/1000/1000+'[4]EBA GL 2020_07-1 MOR'!J24+'[5]EBA GL 2020_07-1 MOR'!J23+'[6]EBA GL 2020_07-1'!J23/1000/1000</f>
        <v>564.53259155000035</v>
      </c>
      <c r="K23" s="1155">
        <f>'[3]Moratorium Pololetní 1'!K23/1000/1000+'[4]EBA GL 2020_07-1 MOR'!K24+'[5]EBA GL 2020_07-1 MOR'!K23+'[6]EBA GL 2020_07-1'!K23/1000/1000</f>
        <v>446.16259155000029</v>
      </c>
      <c r="L23" s="1155">
        <f>'[3]Moratorium Pololetní 1'!L23/1000/1000+'[4]EBA GL 2020_07-1 MOR'!L24+'[5]EBA GL 2020_07-1 MOR'!L23+'[6]EBA GL 2020_07-1'!L23/1000/1000</f>
        <v>302.34000000000009</v>
      </c>
      <c r="M23" s="1155">
        <f>-'[3]Moratorium Pololetní 1'!M23/1000/1000+'[4]EBA GL 2020_07-1 MOR'!M24+'[5]EBA GL 2020_07-1 MOR'!M23-'[6]EBA GL 2020_07-1'!M23/1000/1000</f>
        <v>-283.15459490999984</v>
      </c>
      <c r="N23" s="1155">
        <f>-'[3]Moratorium Pololetní 1'!N23/1000/1000+'[4]EBA GL 2020_07-1 MOR'!N24+'[5]EBA GL 2020_07-1 MOR'!N23-'[6]EBA GL 2020_07-1'!N23/1000/1000</f>
        <v>-75.964872800000023</v>
      </c>
      <c r="O23" s="1155">
        <f>-'[3]Moratorium Pololetní 1'!O23/1000/1000+'[4]EBA GL 2020_07-1 MOR'!O24+'[5]EBA GL 2020_07-1 MOR'!O23-'[6]EBA GL 2020_07-1'!O23/1000/1000</f>
        <v>-19.434872800000015</v>
      </c>
      <c r="P23" s="1156">
        <f>-'[3]Moratorium Pololetní 1'!P23/1000/1000+'[4]EBA GL 2020_07-1 MOR'!P24+'[5]EBA GL 2020_07-1 MOR'!P23-'[6]EBA GL 2020_07-1'!P23/1000/1000</f>
        <v>-47.29</v>
      </c>
      <c r="Q23" s="1155">
        <f>-'[3]Moratorium Pololetní 1'!Q23/1000/1000+'[4]EBA GL 2020_07-1 MOR'!Q24+'[5]EBA GL 2020_07-1 MOR'!Q23-'[6]EBA GL 2020_07-1'!Q23/1000/1000</f>
        <v>-207.18972211000005</v>
      </c>
      <c r="R23" s="1155">
        <f>-'[3]Moratorium Pololetní 1'!R23/1000/1000+'[4]EBA GL 2020_07-1 MOR'!R24+'[5]EBA GL 2020_07-1 MOR'!R23-'[6]EBA GL 2020_07-1'!R23/1000/1000</f>
        <v>-157.79972211000003</v>
      </c>
      <c r="S23" s="1156">
        <f>-'[3]Moratorium Pololetní 1'!S23/1000/1000+'[4]EBA GL 2020_07-1 MOR'!S24+'[5]EBA GL 2020_07-1 MOR'!S23-'[6]EBA GL 2020_07-1'!S23/1000/1000</f>
        <v>-63.68</v>
      </c>
      <c r="T23" s="1155">
        <f>'[3]Moratorium Pololetní 1'!T23/1000/1000+'[4]EBA GL 2020_07-1 MOR'!T24+'[5]EBA GL 2020_07-1 MOR'!T23+'[6]EBA GL 2020_07-1'!T23/1000/1000</f>
        <v>29.441857250000005</v>
      </c>
    </row>
    <row r="24" spans="1:20" s="874" customFormat="1" ht="28.5" customHeight="1" thickBot="1">
      <c r="B24" s="879">
        <v>6</v>
      </c>
      <c r="C24" s="1650" t="s">
        <v>2033</v>
      </c>
      <c r="D24" s="1650"/>
      <c r="E24" s="1158">
        <f>'[3]Moratorium Pololetní 1'!E24+'[4]EBA GL 2020_07-1 MOR'!E25+'[5]EBA GL 2020_07-1 MOR'!E24+'[6]EBA GL 2020_07-1'!E24</f>
        <v>657</v>
      </c>
      <c r="F24" s="1156">
        <f>'[3]Moratorium Pololetní 1'!F24/1000/1000+'[4]EBA GL 2020_07-1 MOR'!F25+'[5]EBA GL 2020_07-1 MOR'!F24+'[6]EBA GL 2020_07-1'!F24/1000/1000</f>
        <v>13152.070000000002</v>
      </c>
      <c r="G24" s="1156">
        <f>'[3]Moratorium Pololetní 1'!G24/1000/1000+'[4]EBA GL 2020_07-1 MOR'!G25+'[5]EBA GL 2020_07-1 MOR'!G24+'[6]EBA GL 2020_07-1'!G24/1000/1000</f>
        <v>12357.480000000001</v>
      </c>
      <c r="H24" s="1156">
        <f>'[3]Moratorium Pololetní 1'!H24/1000/1000+'[4]EBA GL 2020_07-1 MOR'!H25+'[5]EBA GL 2020_07-1 MOR'!H24+'[6]EBA GL 2020_07-1'!H24/1000/1000</f>
        <v>2.7300000000000004</v>
      </c>
      <c r="I24" s="1156">
        <f>'[3]Moratorium Pololetní 1'!I24/1000/1000+'[4]EBA GL 2020_07-1 MOR'!I25+'[5]EBA GL 2020_07-1 MOR'!I24+'[6]EBA GL 2020_07-1'!I24/1000/1000</f>
        <v>3310.9199999999983</v>
      </c>
      <c r="J24" s="1156">
        <f>'[3]Moratorium Pololetní 1'!J24/1000/1000+'[4]EBA GL 2020_07-1 MOR'!J25+'[5]EBA GL 2020_07-1 MOR'!J24+'[6]EBA GL 2020_07-1'!J24/1000/1000</f>
        <v>794.59</v>
      </c>
      <c r="K24" s="1156">
        <f>'[3]Moratorium Pololetní 1'!K24/1000/1000+'[4]EBA GL 2020_07-1 MOR'!K25+'[5]EBA GL 2020_07-1 MOR'!K24+'[6]EBA GL 2020_07-1'!K24/1000/1000</f>
        <v>668.72</v>
      </c>
      <c r="L24" s="1156">
        <f>'[3]Moratorium Pololetní 1'!L24/1000/1000+'[4]EBA GL 2020_07-1 MOR'!L25+'[5]EBA GL 2020_07-1 MOR'!L24+'[6]EBA GL 2020_07-1'!L24/1000/1000</f>
        <v>794.59</v>
      </c>
      <c r="M24" s="1156">
        <f>-'[3]Moratorium Pololetní 1'!M24/1000/1000+'[4]EBA GL 2020_07-1 MOR'!M25+'[5]EBA GL 2020_07-1 MOR'!M24-'[6]EBA GL 2020_07-1'!M24/1000/1000</f>
        <v>-265.00000000000011</v>
      </c>
      <c r="N24" s="1156">
        <f>-'[3]Moratorium Pololetní 1'!N24/1000/1000+'[4]EBA GL 2020_07-1 MOR'!N25+'[5]EBA GL 2020_07-1 MOR'!N24-'[6]EBA GL 2020_07-1'!N24/1000/1000</f>
        <v>-178.13000000000005</v>
      </c>
      <c r="O24" s="1156">
        <f>-'[3]Moratorium Pololetní 1'!O24/1000/1000+'[4]EBA GL 2020_07-1 MOR'!O25+'[5]EBA GL 2020_07-1 MOR'!O24-'[6]EBA GL 2020_07-1'!O24/1000/1000</f>
        <v>-0.05</v>
      </c>
      <c r="P24" s="1156">
        <f>-'[3]Moratorium Pololetní 1'!P24/1000/1000+'[4]EBA GL 2020_07-1 MOR'!P25+'[5]EBA GL 2020_07-1 MOR'!P24-'[6]EBA GL 2020_07-1'!P24/1000/1000</f>
        <v>-156.99</v>
      </c>
      <c r="Q24" s="1156">
        <f>-'[3]Moratorium Pololetní 1'!Q24/1000/1000+'[4]EBA GL 2020_07-1 MOR'!Q25+'[5]EBA GL 2020_07-1 MOR'!Q24-'[6]EBA GL 2020_07-1'!Q24/1000/1000</f>
        <v>-86.87</v>
      </c>
      <c r="R24" s="1156">
        <f>-'[3]Moratorium Pololetní 1'!R24/1000/1000+'[4]EBA GL 2020_07-1 MOR'!R25+'[5]EBA GL 2020_07-1 MOR'!R24-'[6]EBA GL 2020_07-1'!R24/1000/1000</f>
        <v>-32.289999999999992</v>
      </c>
      <c r="S24" s="1156">
        <f>-'[3]Moratorium Pololetní 1'!S24/1000/1000+'[4]EBA GL 2020_07-1 MOR'!S25+'[5]EBA GL 2020_07-1 MOR'!S24-'[6]EBA GL 2020_07-1'!S24/1000/1000</f>
        <v>-86.87</v>
      </c>
      <c r="T24" s="1156">
        <f>'[3]Moratorium Pololetní 1'!T24/1000/1000+'[4]EBA GL 2020_07-1 MOR'!T25+'[5]EBA GL 2020_07-1 MOR'!T24+'[6]EBA GL 2020_07-1'!T24/1000/1000</f>
        <v>10.77</v>
      </c>
    </row>
    <row r="25" spans="1:20" ht="15.6">
      <c r="B25" s="880"/>
      <c r="C25" s="881"/>
      <c r="D25" s="881"/>
      <c r="E25" s="881"/>
      <c r="F25" s="881"/>
      <c r="G25" s="881"/>
      <c r="H25" s="881"/>
      <c r="I25" s="881"/>
      <c r="J25" s="881"/>
      <c r="K25" s="881"/>
      <c r="L25" s="881"/>
      <c r="M25" s="881"/>
      <c r="N25" s="881"/>
      <c r="O25" s="881"/>
      <c r="P25" s="881"/>
      <c r="Q25" s="881"/>
      <c r="R25" s="881"/>
      <c r="S25" s="881"/>
    </row>
    <row r="26" spans="1:20" ht="15.6">
      <c r="B26" s="881"/>
      <c r="C26" s="881"/>
      <c r="D26" s="881"/>
      <c r="E26" s="881"/>
      <c r="F26" s="881"/>
      <c r="G26" s="881"/>
      <c r="H26" s="881"/>
      <c r="I26" s="881"/>
      <c r="J26" s="881"/>
      <c r="K26" s="881"/>
      <c r="L26" s="881"/>
      <c r="M26" s="881"/>
      <c r="N26" s="881"/>
      <c r="O26" s="881"/>
      <c r="P26" s="881"/>
      <c r="Q26" s="881"/>
      <c r="R26" s="881"/>
      <c r="S26" s="881"/>
    </row>
    <row r="27" spans="1:20" ht="19.5" customHeight="1">
      <c r="B27" s="1651" t="s">
        <v>2034</v>
      </c>
      <c r="C27" s="1651"/>
      <c r="D27" s="882"/>
      <c r="E27" s="883"/>
      <c r="F27" s="884"/>
      <c r="G27" s="884"/>
      <c r="H27" s="884"/>
      <c r="I27" s="884"/>
      <c r="J27" s="884"/>
      <c r="K27" s="885"/>
      <c r="L27" s="885"/>
      <c r="M27" s="885"/>
      <c r="N27" s="885"/>
      <c r="O27" s="885"/>
      <c r="P27" s="885"/>
      <c r="Q27" s="885"/>
      <c r="R27" s="885"/>
      <c r="S27" s="885"/>
    </row>
    <row r="28" spans="1:20" ht="19.5" customHeight="1">
      <c r="B28" s="1639" t="s">
        <v>2035</v>
      </c>
      <c r="C28" s="1639"/>
      <c r="D28" s="882"/>
      <c r="E28" s="883"/>
      <c r="F28" s="884"/>
      <c r="G28" s="884"/>
      <c r="H28" s="884"/>
      <c r="I28" s="884"/>
      <c r="J28" s="884"/>
      <c r="K28" s="885"/>
      <c r="L28" s="885"/>
      <c r="M28" s="885"/>
      <c r="N28" s="885"/>
      <c r="O28" s="885"/>
      <c r="P28" s="885"/>
      <c r="Q28" s="885"/>
      <c r="R28" s="885"/>
      <c r="S28" s="885"/>
    </row>
    <row r="29" spans="1:20" ht="69" customHeight="1">
      <c r="B29" s="1652" t="s">
        <v>2036</v>
      </c>
      <c r="C29" s="1652"/>
      <c r="D29" s="1652"/>
      <c r="E29" s="1652"/>
      <c r="F29" s="1652"/>
      <c r="G29" s="1652"/>
      <c r="H29" s="1652"/>
      <c r="I29" s="1652"/>
      <c r="J29" s="1652"/>
      <c r="K29" s="1652"/>
      <c r="L29" s="1652"/>
      <c r="M29" s="1652"/>
      <c r="N29" s="1652"/>
      <c r="O29" s="1652"/>
      <c r="P29" s="1652"/>
      <c r="Q29" s="886"/>
      <c r="R29" s="886"/>
      <c r="S29" s="886"/>
    </row>
    <row r="30" spans="1:20" ht="19.5" customHeight="1">
      <c r="B30" s="1645" t="s">
        <v>2037</v>
      </c>
      <c r="C30" s="1633"/>
      <c r="D30" s="1633"/>
      <c r="E30" s="1633"/>
      <c r="F30" s="1633"/>
      <c r="G30" s="1633"/>
      <c r="H30" s="1633"/>
      <c r="I30" s="1633"/>
      <c r="J30" s="1633"/>
      <c r="K30" s="1633"/>
      <c r="L30" s="1633"/>
      <c r="M30" s="1633"/>
      <c r="N30" s="1633"/>
      <c r="O30" s="1633"/>
      <c r="P30" s="1633"/>
      <c r="Q30" s="1633"/>
      <c r="R30" s="1633"/>
      <c r="S30" s="1633"/>
    </row>
    <row r="31" spans="1:20" ht="19.5" customHeight="1">
      <c r="B31" s="1645" t="s">
        <v>2038</v>
      </c>
      <c r="C31" s="1633"/>
      <c r="D31" s="1633"/>
      <c r="E31" s="1633"/>
      <c r="F31" s="1633"/>
      <c r="G31" s="1633"/>
      <c r="H31" s="1633"/>
      <c r="I31" s="1633"/>
      <c r="J31" s="1633"/>
      <c r="K31" s="1633"/>
      <c r="L31" s="1633"/>
      <c r="M31" s="1633"/>
      <c r="N31" s="1633"/>
      <c r="O31" s="1633"/>
      <c r="P31" s="1633"/>
      <c r="Q31" s="1633"/>
      <c r="R31" s="1633"/>
      <c r="S31" s="1633"/>
    </row>
    <row r="32" spans="1:20" ht="28.5" customHeight="1">
      <c r="B32" s="1636" t="s">
        <v>2039</v>
      </c>
      <c r="C32" s="1636"/>
      <c r="D32" s="1636"/>
      <c r="E32" s="1636"/>
      <c r="F32" s="1636"/>
      <c r="G32" s="1636"/>
      <c r="H32" s="1636"/>
      <c r="I32" s="1636"/>
      <c r="J32" s="1636"/>
      <c r="K32" s="1636"/>
      <c r="L32" s="1083"/>
      <c r="M32" s="1083"/>
      <c r="N32" s="1083"/>
      <c r="O32" s="1083"/>
      <c r="P32" s="1083"/>
      <c r="Q32" s="1083"/>
      <c r="R32" s="1083"/>
      <c r="S32" s="1083"/>
    </row>
    <row r="33" spans="2:19" ht="54.75" customHeight="1">
      <c r="B33" s="1636" t="s">
        <v>2040</v>
      </c>
      <c r="C33" s="1636"/>
      <c r="D33" s="1636"/>
      <c r="E33" s="1636"/>
      <c r="F33" s="1636"/>
      <c r="G33" s="1636"/>
      <c r="H33" s="1636"/>
      <c r="I33" s="1636"/>
      <c r="J33" s="1636"/>
      <c r="K33" s="1636"/>
      <c r="L33" s="1083"/>
      <c r="M33" s="1083"/>
      <c r="N33" s="1083"/>
      <c r="O33" s="1083"/>
      <c r="P33" s="1083"/>
      <c r="Q33" s="1083"/>
      <c r="R33" s="1083"/>
      <c r="S33" s="1083"/>
    </row>
    <row r="34" spans="2:19" ht="21.75" customHeight="1">
      <c r="B34" s="1637" t="s">
        <v>2041</v>
      </c>
      <c r="C34" s="1638"/>
      <c r="D34" s="1638"/>
      <c r="E34" s="1638"/>
      <c r="F34" s="1638"/>
      <c r="G34" s="1638"/>
      <c r="H34" s="1638"/>
      <c r="I34" s="1638"/>
      <c r="J34" s="1638"/>
      <c r="K34" s="1638"/>
      <c r="L34" s="1638"/>
      <c r="M34" s="1638"/>
      <c r="N34" s="1638"/>
      <c r="O34" s="1638"/>
      <c r="P34" s="1638"/>
      <c r="Q34" s="1638"/>
      <c r="R34" s="1638"/>
      <c r="S34" s="1638"/>
    </row>
    <row r="35" spans="2:19" ht="18" customHeight="1">
      <c r="B35" s="1639" t="s">
        <v>2042</v>
      </c>
      <c r="C35" s="1639"/>
      <c r="D35" s="882"/>
      <c r="E35" s="883"/>
      <c r="F35" s="884"/>
      <c r="G35" s="884"/>
      <c r="H35" s="884"/>
      <c r="I35" s="884"/>
      <c r="J35" s="884"/>
      <c r="K35" s="885"/>
      <c r="L35" s="885"/>
      <c r="M35" s="885"/>
      <c r="N35" s="885"/>
      <c r="O35" s="885"/>
      <c r="P35" s="885"/>
      <c r="Q35" s="885"/>
      <c r="R35" s="885"/>
      <c r="S35" s="885"/>
    </row>
    <row r="36" spans="2:19" ht="20.25" customHeight="1">
      <c r="B36" s="1640" t="s">
        <v>2043</v>
      </c>
      <c r="C36" s="1641"/>
      <c r="D36" s="1641"/>
      <c r="E36" s="1641"/>
      <c r="F36" s="1641"/>
      <c r="G36" s="1641"/>
      <c r="H36" s="1641"/>
      <c r="I36" s="1641"/>
      <c r="J36" s="1641"/>
      <c r="K36" s="1641"/>
      <c r="L36" s="1641"/>
      <c r="M36" s="1641"/>
      <c r="N36" s="1641"/>
      <c r="O36" s="1641"/>
      <c r="P36" s="1641"/>
      <c r="Q36" s="1641"/>
      <c r="R36" s="1641"/>
      <c r="S36" s="1641"/>
    </row>
    <row r="37" spans="2:19" ht="41.25" customHeight="1">
      <c r="B37" s="1642" t="s">
        <v>2044</v>
      </c>
      <c r="C37" s="1643"/>
      <c r="D37" s="1643"/>
      <c r="E37" s="1643"/>
      <c r="F37" s="1643"/>
      <c r="G37" s="1643"/>
      <c r="H37" s="1643"/>
      <c r="I37" s="1643"/>
      <c r="J37" s="1643"/>
      <c r="K37" s="1643"/>
      <c r="L37" s="1086"/>
      <c r="M37" s="1086"/>
      <c r="N37" s="1086"/>
      <c r="O37" s="1086"/>
      <c r="P37" s="1086"/>
      <c r="Q37" s="1086"/>
      <c r="R37" s="1086"/>
      <c r="S37" s="1086"/>
    </row>
    <row r="38" spans="2:19" ht="33" customHeight="1">
      <c r="B38" s="1637" t="s">
        <v>2045</v>
      </c>
      <c r="C38" s="1641"/>
      <c r="D38" s="1641"/>
      <c r="E38" s="1641"/>
      <c r="F38" s="1641"/>
      <c r="G38" s="1641"/>
      <c r="H38" s="1641"/>
      <c r="I38" s="1641"/>
      <c r="J38" s="1641"/>
      <c r="K38" s="1641"/>
      <c r="L38" s="1641"/>
      <c r="M38" s="1641"/>
      <c r="N38" s="1641"/>
      <c r="O38" s="1641"/>
      <c r="P38" s="1641"/>
      <c r="Q38" s="1641"/>
      <c r="R38" s="1641"/>
      <c r="S38" s="1641"/>
    </row>
    <row r="39" spans="2:19" ht="33" customHeight="1">
      <c r="B39" s="1636" t="s">
        <v>2046</v>
      </c>
      <c r="C39" s="1644"/>
      <c r="D39" s="1644"/>
      <c r="E39" s="1644"/>
      <c r="F39" s="1644"/>
      <c r="G39" s="1644"/>
      <c r="H39" s="1644"/>
      <c r="I39" s="1644"/>
      <c r="J39" s="1644"/>
      <c r="K39" s="1644"/>
      <c r="L39" s="1086"/>
      <c r="M39" s="1086"/>
      <c r="N39" s="1086"/>
      <c r="O39" s="1086"/>
      <c r="P39" s="1086"/>
      <c r="Q39" s="1086"/>
      <c r="R39" s="1086"/>
      <c r="S39" s="1086"/>
    </row>
    <row r="40" spans="2:19" ht="20.25" customHeight="1">
      <c r="B40" s="1645" t="s">
        <v>2047</v>
      </c>
      <c r="C40" s="1645"/>
      <c r="D40" s="1645"/>
      <c r="E40" s="1645"/>
      <c r="F40" s="1645"/>
      <c r="G40" s="1645"/>
      <c r="H40" s="1645"/>
      <c r="I40" s="1645"/>
      <c r="J40" s="1645"/>
      <c r="K40" s="1645"/>
      <c r="L40" s="1645"/>
      <c r="M40" s="1645"/>
      <c r="N40" s="1645"/>
      <c r="O40" s="1645"/>
      <c r="P40" s="1645"/>
      <c r="Q40" s="1645"/>
      <c r="R40" s="1645"/>
      <c r="S40" s="1645"/>
    </row>
    <row r="41" spans="2:19" ht="20.25" customHeight="1">
      <c r="B41" s="1645" t="s">
        <v>2048</v>
      </c>
      <c r="C41" s="1645"/>
      <c r="D41" s="1645"/>
      <c r="E41" s="1645"/>
      <c r="F41" s="1645"/>
      <c r="G41" s="1645"/>
      <c r="H41" s="1645"/>
      <c r="I41" s="1645"/>
      <c r="J41" s="1645"/>
      <c r="K41" s="1645"/>
      <c r="L41" s="1645"/>
      <c r="M41" s="1645"/>
      <c r="N41" s="1645"/>
      <c r="O41" s="1645"/>
      <c r="P41" s="1645"/>
      <c r="Q41" s="1645"/>
      <c r="R41" s="1645"/>
      <c r="S41" s="1645"/>
    </row>
    <row r="42" spans="2:19" ht="27.75" customHeight="1">
      <c r="B42" s="1633" t="s">
        <v>2049</v>
      </c>
      <c r="C42" s="1634"/>
      <c r="D42" s="1634"/>
      <c r="E42" s="1634"/>
      <c r="F42" s="1634"/>
      <c r="G42" s="1634"/>
      <c r="H42" s="1634"/>
      <c r="I42" s="1634"/>
      <c r="J42" s="1634"/>
      <c r="K42" s="1634"/>
      <c r="L42" s="1634"/>
      <c r="M42" s="1634"/>
      <c r="N42" s="1634"/>
      <c r="O42" s="1634"/>
      <c r="P42" s="1634"/>
      <c r="Q42" s="1634"/>
      <c r="R42" s="1083"/>
      <c r="S42" s="1083"/>
    </row>
    <row r="43" spans="2:19" ht="27.75" customHeight="1">
      <c r="B43" s="1083"/>
      <c r="C43" s="1159"/>
      <c r="D43" s="1159"/>
      <c r="E43" s="1159"/>
      <c r="F43" s="1159"/>
      <c r="G43" s="1159"/>
      <c r="H43" s="1159"/>
      <c r="I43" s="1159"/>
      <c r="J43" s="1159"/>
      <c r="K43" s="1159"/>
      <c r="L43" s="1159"/>
      <c r="M43" s="1159"/>
      <c r="N43" s="1159"/>
      <c r="O43" s="1159"/>
      <c r="P43" s="1159"/>
      <c r="Q43" s="1159"/>
      <c r="R43" s="1083"/>
      <c r="S43" s="1083"/>
    </row>
    <row r="44" spans="2:19" ht="20.25" customHeight="1">
      <c r="B44" s="1646" t="s">
        <v>2050</v>
      </c>
      <c r="C44" s="1646"/>
      <c r="D44" s="1646"/>
      <c r="E44" s="1646"/>
      <c r="F44" s="1646"/>
      <c r="G44" s="1646"/>
      <c r="H44" s="1646"/>
      <c r="I44" s="1646"/>
      <c r="J44" s="1646"/>
      <c r="K44" s="1646"/>
      <c r="L44" s="1646"/>
      <c r="M44" s="1646"/>
      <c r="N44" s="1646"/>
      <c r="O44" s="1646"/>
      <c r="P44" s="1646"/>
      <c r="Q44" s="1646"/>
      <c r="R44" s="1646"/>
      <c r="S44" s="1646"/>
    </row>
    <row r="45" spans="2:19" s="887" customFormat="1" ht="64.5" customHeight="1">
      <c r="B45" s="1633" t="s">
        <v>2051</v>
      </c>
      <c r="C45" s="1634"/>
      <c r="D45" s="1634"/>
      <c r="E45" s="1634"/>
      <c r="F45" s="1634"/>
      <c r="G45" s="1634"/>
      <c r="H45" s="1634"/>
      <c r="I45" s="1634"/>
      <c r="J45" s="1634"/>
      <c r="K45" s="1634"/>
      <c r="L45" s="1635"/>
      <c r="M45" s="1635"/>
    </row>
  </sheetData>
  <mergeCells count="62">
    <mergeCell ref="B8:S8"/>
    <mergeCell ref="C1:K1"/>
    <mergeCell ref="D3:E3"/>
    <mergeCell ref="G3:H3"/>
    <mergeCell ref="J3:K3"/>
    <mergeCell ref="L3:M3"/>
    <mergeCell ref="N3:O3"/>
    <mergeCell ref="P3:Q3"/>
    <mergeCell ref="R3:S3"/>
    <mergeCell ref="B5:S5"/>
    <mergeCell ref="B6:S6"/>
    <mergeCell ref="B7:S7"/>
    <mergeCell ref="L17:L18"/>
    <mergeCell ref="B9:S9"/>
    <mergeCell ref="B10:S10"/>
    <mergeCell ref="B11:S11"/>
    <mergeCell ref="B15:D18"/>
    <mergeCell ref="E15:E18"/>
    <mergeCell ref="F15:L15"/>
    <mergeCell ref="M15:S15"/>
    <mergeCell ref="F16:F18"/>
    <mergeCell ref="G16:I16"/>
    <mergeCell ref="J16:L16"/>
    <mergeCell ref="G17:G18"/>
    <mergeCell ref="H17:H18"/>
    <mergeCell ref="I17:I18"/>
    <mergeCell ref="J17:J18"/>
    <mergeCell ref="K17:K18"/>
    <mergeCell ref="S17:S18"/>
    <mergeCell ref="M16:M18"/>
    <mergeCell ref="N16:P16"/>
    <mergeCell ref="Q16:S16"/>
    <mergeCell ref="T16:T18"/>
    <mergeCell ref="N17:N18"/>
    <mergeCell ref="O17:O18"/>
    <mergeCell ref="P17:P18"/>
    <mergeCell ref="Q17:Q18"/>
    <mergeCell ref="R17:R18"/>
    <mergeCell ref="B32:K32"/>
    <mergeCell ref="C19:D19"/>
    <mergeCell ref="C20:D20"/>
    <mergeCell ref="C21:D21"/>
    <mergeCell ref="C22:D22"/>
    <mergeCell ref="C23:D23"/>
    <mergeCell ref="C24:D24"/>
    <mergeCell ref="B27:C27"/>
    <mergeCell ref="B28:C28"/>
    <mergeCell ref="B29:P29"/>
    <mergeCell ref="B30:S30"/>
    <mergeCell ref="B31:S31"/>
    <mergeCell ref="B45:M45"/>
    <mergeCell ref="B33:K33"/>
    <mergeCell ref="B34:S34"/>
    <mergeCell ref="B35:C35"/>
    <mergeCell ref="B36:S36"/>
    <mergeCell ref="B37:K37"/>
    <mergeCell ref="B38:S38"/>
    <mergeCell ref="B39:K39"/>
    <mergeCell ref="B40:S40"/>
    <mergeCell ref="B41:S41"/>
    <mergeCell ref="B42:Q42"/>
    <mergeCell ref="B44:S44"/>
  </mergeCells>
  <pageMargins left="0.7" right="0.7" top="0.75" bottom="0.75" header="0.3" footer="0.3"/>
  <pageSetup paperSize="9" orientation="portrait" horizontalDpi="90" verticalDpi="90" r:id="rId1"/>
  <headerFooter>
    <oddHeader>&amp;L&amp;10&amp;"Calibri"&amp;I&amp;BČSOBL – Interní
&amp;I&amp;"Calibri"&amp;06 &amp;C&amp;"Calibri"&amp;10&amp;K000000Confidential&amp;1#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4.4"/>
  <cols>
    <col min="12" max="12" width="62" customWidth="1"/>
  </cols>
  <sheetData>
    <row r="2" spans="2:12">
      <c r="B2" s="492" t="s">
        <v>1839</v>
      </c>
    </row>
    <row r="3" spans="2:12">
      <c r="B3" t="s">
        <v>1840</v>
      </c>
    </row>
    <row r="5" spans="2:12">
      <c r="B5" s="1243" t="s">
        <v>158</v>
      </c>
      <c r="C5" s="1244"/>
      <c r="D5" s="1244"/>
      <c r="E5" s="1244"/>
      <c r="F5" s="1244"/>
      <c r="G5" s="1244"/>
      <c r="H5" s="1244"/>
      <c r="I5" s="1244"/>
      <c r="J5" s="1244"/>
      <c r="K5" s="1244"/>
      <c r="L5" s="1245"/>
    </row>
    <row r="6" spans="2:12">
      <c r="B6" s="1220" t="s">
        <v>159</v>
      </c>
      <c r="C6" s="1216"/>
      <c r="D6" s="1216"/>
      <c r="E6" s="1216"/>
      <c r="F6" s="1216"/>
      <c r="G6" s="1216"/>
      <c r="H6" s="1216"/>
      <c r="I6" s="1216"/>
      <c r="J6" s="1216"/>
      <c r="K6" s="1216"/>
      <c r="L6" s="1221"/>
    </row>
    <row r="7" spans="2:12" ht="22.5" customHeight="1">
      <c r="B7" s="1220" t="s">
        <v>160</v>
      </c>
      <c r="C7" s="1216"/>
      <c r="D7" s="1216"/>
      <c r="E7" s="1216"/>
      <c r="F7" s="1216"/>
      <c r="G7" s="1216"/>
      <c r="H7" s="1216"/>
      <c r="I7" s="1216"/>
      <c r="J7" s="1216"/>
      <c r="K7" s="1216"/>
      <c r="L7" s="1221"/>
    </row>
    <row r="8" spans="2:12">
      <c r="B8" s="1220" t="s">
        <v>161</v>
      </c>
      <c r="C8" s="1216"/>
      <c r="D8" s="1216"/>
      <c r="E8" s="1216"/>
      <c r="F8" s="1216"/>
      <c r="G8" s="1216"/>
      <c r="H8" s="1216"/>
      <c r="I8" s="1216"/>
      <c r="J8" s="1216"/>
      <c r="K8" s="1216"/>
      <c r="L8" s="1221"/>
    </row>
    <row r="9" spans="2:12" ht="22.5" customHeight="1">
      <c r="B9" s="1220" t="s">
        <v>162</v>
      </c>
      <c r="C9" s="1216"/>
      <c r="D9" s="1216"/>
      <c r="E9" s="1216"/>
      <c r="F9" s="1216"/>
      <c r="G9" s="1216"/>
      <c r="H9" s="1216"/>
      <c r="I9" s="1216"/>
      <c r="J9" s="1216"/>
      <c r="K9" s="1216"/>
      <c r="L9" s="1221"/>
    </row>
    <row r="10" spans="2:12" ht="22.5" customHeight="1">
      <c r="B10" s="1222" t="s">
        <v>163</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62C3-16A4-4BDD-A9BC-8B1695FED829}">
  <sheetPr>
    <tabColor rgb="FF00B050"/>
  </sheetPr>
  <dimension ref="A1:V40"/>
  <sheetViews>
    <sheetView showGridLines="0" topLeftCell="A13" workbookViewId="0">
      <selection activeCell="T19" sqref="T19"/>
    </sheetView>
  </sheetViews>
  <sheetFormatPr defaultColWidth="9.21875" defaultRowHeight="14.4"/>
  <cols>
    <col min="1" max="1" width="9.21875" style="872"/>
    <col min="2" max="2" width="9.5546875" style="872" customWidth="1"/>
    <col min="3" max="3" width="28.77734375" style="872" customWidth="1"/>
    <col min="4" max="4" width="10.77734375" style="872" customWidth="1"/>
    <col min="5" max="5" width="12.77734375" style="872" bestFit="1" customWidth="1"/>
    <col min="6" max="12" width="13" style="872" customWidth="1"/>
    <col min="13" max="13" width="10.21875" style="872" customWidth="1"/>
    <col min="14" max="16384" width="9.21875" style="872"/>
  </cols>
  <sheetData>
    <row r="1" spans="1:22" ht="30.75" customHeight="1">
      <c r="A1" s="1149" t="s">
        <v>2010</v>
      </c>
      <c r="B1" s="1150"/>
      <c r="C1" s="1679"/>
      <c r="D1" s="1679"/>
      <c r="E1" s="1679"/>
      <c r="F1" s="1679"/>
      <c r="G1" s="1679"/>
      <c r="H1" s="1679"/>
      <c r="I1" s="1679"/>
      <c r="J1" s="1679"/>
      <c r="K1" s="1679"/>
      <c r="L1" s="1679"/>
      <c r="M1" s="1679"/>
      <c r="N1" s="1160"/>
      <c r="O1" s="1160"/>
      <c r="P1" s="1160"/>
      <c r="Q1" s="1160"/>
      <c r="R1" s="1160"/>
      <c r="S1" s="1160"/>
      <c r="T1" s="1160"/>
      <c r="U1" s="1160"/>
      <c r="V1" s="1160"/>
    </row>
    <row r="2" spans="1:22">
      <c r="A2" s="1152" t="s">
        <v>2052</v>
      </c>
      <c r="B2" s="1151"/>
      <c r="C2" s="1151"/>
      <c r="D2" s="1151"/>
      <c r="E2" s="1151"/>
      <c r="F2" s="1151"/>
      <c r="G2" s="1151"/>
      <c r="H2" s="1151"/>
      <c r="I2" s="1151"/>
      <c r="J2" s="1151"/>
      <c r="K2" s="1151"/>
      <c r="L2" s="1151"/>
      <c r="M2" s="1151"/>
      <c r="N2" s="1160"/>
      <c r="O2" s="1160"/>
      <c r="P2" s="1160"/>
      <c r="Q2" s="1160"/>
      <c r="R2" s="1160"/>
      <c r="S2" s="1160"/>
      <c r="T2" s="1160"/>
      <c r="U2" s="1160"/>
      <c r="V2" s="1160"/>
    </row>
    <row r="3" spans="1:22">
      <c r="A3" s="1153" t="s">
        <v>2015</v>
      </c>
      <c r="B3" s="1153"/>
      <c r="C3" s="1153"/>
      <c r="D3" s="1153"/>
      <c r="E3" s="1680" t="s">
        <v>2182</v>
      </c>
      <c r="F3" s="1680"/>
      <c r="G3" s="1153"/>
      <c r="H3" s="1153"/>
      <c r="I3" s="1680"/>
      <c r="J3" s="1680"/>
      <c r="K3" s="1153"/>
      <c r="L3" s="1680"/>
      <c r="M3" s="1680"/>
      <c r="N3" s="1705"/>
      <c r="O3" s="1705"/>
      <c r="P3" s="1705"/>
      <c r="Q3" s="1705"/>
      <c r="R3" s="1705"/>
      <c r="S3" s="1705"/>
      <c r="T3" s="1705"/>
      <c r="U3" s="1705"/>
      <c r="V3" s="1161"/>
    </row>
    <row r="4" spans="1:22" ht="15" thickBot="1"/>
    <row r="5" spans="1:22" ht="28.5" customHeight="1" thickBot="1">
      <c r="B5" s="1663" t="s">
        <v>2053</v>
      </c>
      <c r="C5" s="1664"/>
      <c r="D5" s="1664"/>
      <c r="E5" s="1664"/>
      <c r="F5" s="1664"/>
      <c r="G5" s="1664"/>
      <c r="H5" s="1664"/>
      <c r="I5" s="1664"/>
      <c r="J5" s="1664"/>
      <c r="K5" s="1664"/>
      <c r="L5" s="1664"/>
      <c r="M5" s="1665"/>
    </row>
    <row r="6" spans="1:22" ht="28.5" customHeight="1" thickBot="1">
      <c r="B6" s="1663" t="s">
        <v>2054</v>
      </c>
      <c r="C6" s="1664"/>
      <c r="D6" s="1664"/>
      <c r="E6" s="1664"/>
      <c r="F6" s="1664"/>
      <c r="G6" s="1664"/>
      <c r="H6" s="1664"/>
      <c r="I6" s="1664"/>
      <c r="J6" s="1664"/>
      <c r="K6" s="1664"/>
      <c r="L6" s="1664"/>
      <c r="M6" s="1665"/>
    </row>
    <row r="7" spans="1:22" ht="48" customHeight="1" thickBot="1">
      <c r="B7" s="1663" t="s">
        <v>2055</v>
      </c>
      <c r="C7" s="1664"/>
      <c r="D7" s="1664"/>
      <c r="E7" s="1664"/>
      <c r="F7" s="1664"/>
      <c r="G7" s="1664"/>
      <c r="H7" s="1664"/>
      <c r="I7" s="1664"/>
      <c r="J7" s="1664"/>
      <c r="K7" s="1664"/>
      <c r="L7" s="1664"/>
      <c r="M7" s="1665"/>
    </row>
    <row r="8" spans="1:22" ht="19.5" customHeight="1" thickBot="1">
      <c r="B8" s="1663" t="s">
        <v>2056</v>
      </c>
      <c r="C8" s="1664"/>
      <c r="D8" s="1664"/>
      <c r="E8" s="1664"/>
      <c r="F8" s="1664"/>
      <c r="G8" s="1664"/>
      <c r="H8" s="1664"/>
      <c r="I8" s="1664"/>
      <c r="J8" s="1664"/>
      <c r="K8" s="1664"/>
      <c r="L8" s="1664"/>
      <c r="M8" s="1665"/>
    </row>
    <row r="9" spans="1:22" ht="21" customHeight="1" thickBot="1">
      <c r="B9" s="1663" t="s">
        <v>2020</v>
      </c>
      <c r="C9" s="1664"/>
      <c r="D9" s="1664"/>
      <c r="E9" s="1664"/>
      <c r="F9" s="1664"/>
      <c r="G9" s="1664"/>
      <c r="H9" s="1664"/>
      <c r="I9" s="1664"/>
      <c r="J9" s="1664"/>
      <c r="K9" s="1664"/>
      <c r="L9" s="1664"/>
      <c r="M9" s="1665"/>
    </row>
    <row r="10" spans="1:22" ht="41.25" customHeight="1" thickBot="1">
      <c r="B10" s="1689" t="s">
        <v>2057</v>
      </c>
      <c r="C10" s="1667"/>
      <c r="D10" s="1667"/>
      <c r="E10" s="1667"/>
      <c r="F10" s="1667"/>
      <c r="G10" s="1667"/>
      <c r="H10" s="1667"/>
      <c r="I10" s="1667"/>
      <c r="J10" s="1667"/>
      <c r="K10" s="1667"/>
      <c r="L10" s="1667"/>
      <c r="M10" s="1668"/>
    </row>
    <row r="11" spans="1:22" ht="25.5" customHeight="1" thickBot="1">
      <c r="B11" s="873"/>
      <c r="C11" s="873"/>
      <c r="D11" s="873"/>
      <c r="E11" s="873"/>
      <c r="F11" s="873"/>
      <c r="G11" s="873"/>
      <c r="H11" s="873"/>
      <c r="I11" s="873"/>
      <c r="J11" s="873"/>
      <c r="K11" s="873"/>
      <c r="L11" s="873"/>
      <c r="M11" s="873"/>
    </row>
    <row r="12" spans="1:22" s="874" customFormat="1" ht="25.5" customHeight="1" thickBot="1">
      <c r="B12" s="875"/>
      <c r="C12" s="875"/>
      <c r="D12" s="876" t="s">
        <v>6</v>
      </c>
      <c r="E12" s="877" t="s">
        <v>7</v>
      </c>
      <c r="F12" s="877" t="s">
        <v>8</v>
      </c>
      <c r="G12" s="877" t="s">
        <v>43</v>
      </c>
      <c r="H12" s="877" t="s">
        <v>44</v>
      </c>
      <c r="I12" s="877" t="s">
        <v>164</v>
      </c>
      <c r="J12" s="877" t="s">
        <v>165</v>
      </c>
      <c r="K12" s="877" t="s">
        <v>199</v>
      </c>
      <c r="L12" s="877" t="s">
        <v>454</v>
      </c>
      <c r="M12" s="888"/>
    </row>
    <row r="13" spans="1:22" s="874" customFormat="1" ht="25.5" customHeight="1" thickBot="1">
      <c r="B13" s="1690"/>
      <c r="C13" s="1691"/>
      <c r="D13" s="1694" t="s">
        <v>1440</v>
      </c>
      <c r="E13" s="1697" t="s">
        <v>843</v>
      </c>
      <c r="F13" s="1698"/>
      <c r="G13" s="1698"/>
      <c r="H13" s="1698"/>
      <c r="I13" s="1698"/>
      <c r="J13" s="1698"/>
      <c r="K13" s="1698"/>
      <c r="L13" s="1699"/>
      <c r="M13" s="875"/>
    </row>
    <row r="14" spans="1:22" s="874" customFormat="1" ht="25.5" customHeight="1" thickBot="1">
      <c r="B14" s="1690"/>
      <c r="C14" s="1691"/>
      <c r="D14" s="1695"/>
      <c r="E14" s="1686"/>
      <c r="F14" s="1685" t="s">
        <v>2058</v>
      </c>
      <c r="G14" s="1685" t="s">
        <v>2059</v>
      </c>
      <c r="H14" s="1702" t="s">
        <v>2060</v>
      </c>
      <c r="I14" s="1703"/>
      <c r="J14" s="1703"/>
      <c r="K14" s="1703"/>
      <c r="L14" s="1704"/>
      <c r="M14" s="875"/>
    </row>
    <row r="15" spans="1:22" s="874" customFormat="1" ht="25.5" customHeight="1">
      <c r="B15" s="1690"/>
      <c r="C15" s="1691"/>
      <c r="D15" s="1695"/>
      <c r="E15" s="1686"/>
      <c r="F15" s="1700"/>
      <c r="G15" s="1700"/>
      <c r="H15" s="1688" t="s">
        <v>2061</v>
      </c>
      <c r="I15" s="1685" t="s">
        <v>2062</v>
      </c>
      <c r="J15" s="1685" t="s">
        <v>2063</v>
      </c>
      <c r="K15" s="1685" t="s">
        <v>2064</v>
      </c>
      <c r="L15" s="1688" t="s">
        <v>2065</v>
      </c>
      <c r="M15" s="875"/>
    </row>
    <row r="16" spans="1:22" s="874" customFormat="1" ht="25.5" customHeight="1">
      <c r="B16" s="1690"/>
      <c r="C16" s="1691"/>
      <c r="D16" s="1695"/>
      <c r="E16" s="1686"/>
      <c r="F16" s="1700"/>
      <c r="G16" s="1700"/>
      <c r="H16" s="1686"/>
      <c r="I16" s="1686"/>
      <c r="J16" s="1686"/>
      <c r="K16" s="1686"/>
      <c r="L16" s="1686"/>
      <c r="M16" s="875"/>
    </row>
    <row r="17" spans="2:21" s="874" customFormat="1" ht="25.5" customHeight="1" thickBot="1">
      <c r="B17" s="1692"/>
      <c r="C17" s="1693"/>
      <c r="D17" s="1696"/>
      <c r="E17" s="1687"/>
      <c r="F17" s="1701"/>
      <c r="G17" s="1701"/>
      <c r="H17" s="1687"/>
      <c r="I17" s="1687"/>
      <c r="J17" s="1687"/>
      <c r="K17" s="1687"/>
      <c r="L17" s="1687"/>
      <c r="M17" s="875"/>
    </row>
    <row r="18" spans="2:21" s="874" customFormat="1" ht="36" customHeight="1" thickBot="1">
      <c r="B18" s="876">
        <v>1</v>
      </c>
      <c r="C18" s="889" t="s">
        <v>2066</v>
      </c>
      <c r="D18" s="1162">
        <f>'[3]Moratorium Pololetní 2'!D18+'[4]EBA GL 2020_07-2 MOR'!D20+'[5]EBA GL 2020_07-2 MOR'!D20+'[6]EBA GL 2020_07-2'!D18</f>
        <v>32900</v>
      </c>
      <c r="E18" s="1162">
        <f>'[3]Moratorium Pololetní 2'!E18/1000/1000+'[4]EBA GL 2020_07-2 MOR'!E20+'[5]EBA GL 2020_07-2 MOR'!E20+'[6]EBA GL 2020_07-2'!E18/1000/1000</f>
        <v>47940.714536660038</v>
      </c>
      <c r="F18" s="1163"/>
      <c r="G18" s="1163"/>
      <c r="H18" s="1163"/>
      <c r="I18" s="1163"/>
      <c r="J18" s="1163"/>
      <c r="K18" s="1163"/>
      <c r="L18" s="1163"/>
      <c r="M18" s="875"/>
    </row>
    <row r="19" spans="2:21" s="874" customFormat="1" ht="33" customHeight="1" thickBot="1">
      <c r="B19" s="876">
        <v>2</v>
      </c>
      <c r="C19" s="889" t="s">
        <v>2028</v>
      </c>
      <c r="D19" s="1162">
        <f>'[3]Moratorium Pololetní 2'!D19+'[4]EBA GL 2020_07-2 MOR'!D21+'[5]EBA GL 2020_07-2 MOR'!D21+'[6]EBA GL 2020_07-2'!D19</f>
        <v>32447</v>
      </c>
      <c r="E19" s="1162">
        <f>'[3]Moratorium Pololetní 2'!E19/1000/1000+'[4]EBA GL 2020_07-2 MOR'!E21+'[5]EBA GL 2020_07-2 MOR'!E21+'[6]EBA GL 2020_07-2'!E19/1000/1000</f>
        <v>47447.99563971004</v>
      </c>
      <c r="F19" s="1162">
        <f>'[3]Moratorium Pololetní 2'!F19/1000/1000+'[4]EBA GL 2020_07-2 MOR'!F21+'[5]EBA GL 2020_07-2 MOR'!F21+'[6]EBA GL 2020_07-2'!F19/1000/1000</f>
        <v>47447.99563971004</v>
      </c>
      <c r="G19" s="1162">
        <f>F19</f>
        <v>47447.99563971004</v>
      </c>
      <c r="H19" s="1162">
        <f>'[3]Moratorium Pololetní 2'!H19/1000/1000+'[4]EBA GL 2020_07-2 MOR'!H21+'[5]EBA GL 2020_07-2 MOR'!H21+'[6]EBA GL 2020_07-2'!H19/1000/1000</f>
        <v>0</v>
      </c>
      <c r="I19" s="1162">
        <f>'[3]Moratorium Pololetní 2'!I19/1000/1000+'[4]EBA GL 2020_07-2 MOR'!I21+'[5]EBA GL 2020_07-2 MOR'!I21+'[6]EBA GL 2020_07-2'!I19/1000/1000</f>
        <v>0</v>
      </c>
      <c r="J19" s="1162">
        <f>'[3]Moratorium Pololetní 2'!J19/1000/1000+'[4]EBA GL 2020_07-2 MOR'!J21+'[5]EBA GL 2020_07-2 MOR'!J21+'[6]EBA GL 2020_07-2'!J19/1000/1000</f>
        <v>0</v>
      </c>
      <c r="K19" s="1162">
        <f>'[3]Moratorium Pololetní 2'!K19/1000/1000+'[4]EBA GL 2020_07-2 MOR'!K21+'[5]EBA GL 2020_07-2 MOR'!K21+'[6]EBA GL 2020_07-2'!K19/1000/1000</f>
        <v>0</v>
      </c>
      <c r="L19" s="1162">
        <f>'[3]Moratorium Pololetní 2'!L19/1000/1000+'[4]EBA GL 2020_07-2 MOR'!L21+'[5]EBA GL 2020_07-2 MOR'!L21+'[6]EBA GL 2020_07-2'!L19/1000/1000</f>
        <v>0</v>
      </c>
      <c r="M19" s="875"/>
    </row>
    <row r="20" spans="2:21" s="874" customFormat="1" ht="25.5" customHeight="1" thickBot="1">
      <c r="B20" s="876">
        <v>3</v>
      </c>
      <c r="C20" s="889" t="s">
        <v>2029</v>
      </c>
      <c r="D20" s="1163"/>
      <c r="E20" s="1162">
        <f>'[3]Moratorium Pololetní 2'!E20/1000/1000+'[4]EBA GL 2020_07-2 MOR'!E22+'[5]EBA GL 2020_07-2 MOR'!E22+'[6]EBA GL 2020_07-2'!E20/1000/1000</f>
        <v>29675.378889039999</v>
      </c>
      <c r="F20" s="1162">
        <f>'[3]Moratorium Pololetní 2'!F20/1000/1000+'[4]EBA GL 2020_07-2 MOR'!F22+'[5]EBA GL 2020_07-2 MOR'!F22+'[6]EBA GL 2020_07-2'!F20/1000/1000</f>
        <v>29675.378889039999</v>
      </c>
      <c r="G20" s="1162">
        <f t="shared" ref="G20:G23" si="0">F20</f>
        <v>29675.378889039999</v>
      </c>
      <c r="H20" s="1162">
        <f>'[3]Moratorium Pololetní 2'!H20/1000/1000+'[4]EBA GL 2020_07-2 MOR'!H22+'[5]EBA GL 2020_07-2 MOR'!H22+'[6]EBA GL 2020_07-2'!H20/1000/1000</f>
        <v>0</v>
      </c>
      <c r="I20" s="1162">
        <f>'[3]Moratorium Pololetní 2'!I20/1000/1000+'[4]EBA GL 2020_07-2 MOR'!I22+'[5]EBA GL 2020_07-2 MOR'!I22+'[6]EBA GL 2020_07-2'!I20/1000/1000</f>
        <v>0</v>
      </c>
      <c r="J20" s="1162">
        <f>'[3]Moratorium Pololetní 2'!J20/1000/1000+'[4]EBA GL 2020_07-2 MOR'!J22+'[5]EBA GL 2020_07-2 MOR'!J22+'[6]EBA GL 2020_07-2'!J20/1000/1000</f>
        <v>0</v>
      </c>
      <c r="K20" s="1162">
        <f>'[3]Moratorium Pololetní 2'!K20/1000/1000+'[4]EBA GL 2020_07-2 MOR'!K22+'[5]EBA GL 2020_07-2 MOR'!K22+'[6]EBA GL 2020_07-2'!K20/1000/1000</f>
        <v>0</v>
      </c>
      <c r="L20" s="1162">
        <f>'[3]Moratorium Pololetní 2'!L20/1000/1000+'[4]EBA GL 2020_07-2 MOR'!L22+'[5]EBA GL 2020_07-2 MOR'!L22+'[6]EBA GL 2020_07-2'!L20/1000/1000</f>
        <v>0</v>
      </c>
      <c r="M20" s="875"/>
    </row>
    <row r="21" spans="2:21" s="874" customFormat="1" ht="25.5" customHeight="1" thickBot="1">
      <c r="B21" s="879">
        <v>4</v>
      </c>
      <c r="C21" s="890" t="s">
        <v>2067</v>
      </c>
      <c r="D21" s="1163"/>
      <c r="E21" s="1162">
        <f>'[3]Moratorium Pololetní 2'!E21/1000/1000+'[4]EBA GL 2020_07-2 MOR'!E23+'[5]EBA GL 2020_07-2 MOR'!E23+'[6]EBA GL 2020_07-2'!E21/1000/1000</f>
        <v>25296.055789129987</v>
      </c>
      <c r="F21" s="1162">
        <f>'[3]Moratorium Pololetní 2'!F21/1000/1000+'[4]EBA GL 2020_07-2 MOR'!F23+'[5]EBA GL 2020_07-2 MOR'!F23+'[6]EBA GL 2020_07-2'!F21/1000/1000</f>
        <v>25296.055789129987</v>
      </c>
      <c r="G21" s="1162">
        <f t="shared" si="0"/>
        <v>25296.055789129987</v>
      </c>
      <c r="H21" s="1162">
        <f>'[3]Moratorium Pololetní 2'!H21/1000/1000+'[4]EBA GL 2020_07-2 MOR'!H23+'[5]EBA GL 2020_07-2 MOR'!H23+'[6]EBA GL 2020_07-2'!H21/1000/1000</f>
        <v>0</v>
      </c>
      <c r="I21" s="1162">
        <f>'[3]Moratorium Pololetní 2'!I21/1000/1000+'[4]EBA GL 2020_07-2 MOR'!I23+'[5]EBA GL 2020_07-2 MOR'!I23+'[6]EBA GL 2020_07-2'!I21/1000/1000</f>
        <v>0</v>
      </c>
      <c r="J21" s="1162">
        <f>'[3]Moratorium Pololetní 2'!J21/1000/1000+'[4]EBA GL 2020_07-2 MOR'!J23+'[5]EBA GL 2020_07-2 MOR'!J23+'[6]EBA GL 2020_07-2'!J21/1000/1000</f>
        <v>0</v>
      </c>
      <c r="K21" s="1162">
        <f>'[3]Moratorium Pololetní 2'!K21/1000/1000+'[4]EBA GL 2020_07-2 MOR'!K23+'[5]EBA GL 2020_07-2 MOR'!K23+'[6]EBA GL 2020_07-2'!K21/1000/1000</f>
        <v>0</v>
      </c>
      <c r="L21" s="1162">
        <f>'[3]Moratorium Pololetní 2'!L21/1000/1000+'[4]EBA GL 2020_07-2 MOR'!L23+'[5]EBA GL 2020_07-2 MOR'!L23+'[6]EBA GL 2020_07-2'!L21/1000/1000</f>
        <v>0</v>
      </c>
      <c r="M21" s="875"/>
    </row>
    <row r="22" spans="2:21" s="874" customFormat="1" ht="25.5" customHeight="1" thickBot="1">
      <c r="B22" s="879">
        <v>5</v>
      </c>
      <c r="C22" s="889" t="s">
        <v>2031</v>
      </c>
      <c r="D22" s="1163"/>
      <c r="E22" s="1162">
        <f>'[3]Moratorium Pololetní 2'!E22/1000/1000+'[4]EBA GL 2020_07-2 MOR'!E24+'[5]EBA GL 2020_07-2 MOR'!E24+'[6]EBA GL 2020_07-2'!E22/1000/1000</f>
        <v>17418.586750669994</v>
      </c>
      <c r="F22" s="1162">
        <f>'[3]Moratorium Pololetní 2'!F22/1000/1000+'[4]EBA GL 2020_07-2 MOR'!F24+'[5]EBA GL 2020_07-2 MOR'!F24+'[6]EBA GL 2020_07-2'!F22/1000/1000</f>
        <v>17418.586750669994</v>
      </c>
      <c r="G22" s="1162">
        <f t="shared" si="0"/>
        <v>17418.586750669994</v>
      </c>
      <c r="H22" s="1162">
        <f>'[3]Moratorium Pololetní 2'!H22/1000/1000+'[4]EBA GL 2020_07-2 MOR'!H24+'[5]EBA GL 2020_07-2 MOR'!H24+'[6]EBA GL 2020_07-2'!H22/1000/1000</f>
        <v>0</v>
      </c>
      <c r="I22" s="1162">
        <f>'[3]Moratorium Pololetní 2'!I22/1000/1000+'[4]EBA GL 2020_07-2 MOR'!I24+'[5]EBA GL 2020_07-2 MOR'!I24+'[6]EBA GL 2020_07-2'!I22/1000/1000</f>
        <v>0</v>
      </c>
      <c r="J22" s="1162">
        <f>'[3]Moratorium Pololetní 2'!J22/1000/1000+'[4]EBA GL 2020_07-2 MOR'!J24+'[5]EBA GL 2020_07-2 MOR'!J24+'[6]EBA GL 2020_07-2'!J22/1000/1000</f>
        <v>0</v>
      </c>
      <c r="K22" s="1162">
        <f>'[3]Moratorium Pololetní 2'!K22/1000/1000+'[4]EBA GL 2020_07-2 MOR'!K24+'[5]EBA GL 2020_07-2 MOR'!K24+'[6]EBA GL 2020_07-2'!K22/1000/1000</f>
        <v>0</v>
      </c>
      <c r="L22" s="1162">
        <f>'[3]Moratorium Pololetní 2'!L22/1000/1000+'[4]EBA GL 2020_07-2 MOR'!L24+'[5]EBA GL 2020_07-2 MOR'!L24+'[6]EBA GL 2020_07-2'!L22/1000/1000</f>
        <v>0</v>
      </c>
      <c r="M22" s="875"/>
    </row>
    <row r="23" spans="2:21" s="874" customFormat="1" ht="25.5" customHeight="1" thickBot="1">
      <c r="B23" s="879">
        <v>6</v>
      </c>
      <c r="C23" s="890" t="s">
        <v>2068</v>
      </c>
      <c r="D23" s="1163"/>
      <c r="E23" s="1162">
        <f>'[3]Moratorium Pololetní 2'!E23/1000/1000+'[4]EBA GL 2020_07-2 MOR'!E25+'[5]EBA GL 2020_07-2 MOR'!E25+'[6]EBA GL 2020_07-2'!E23/1000/1000</f>
        <v>7427.7198411700056</v>
      </c>
      <c r="F23" s="1162">
        <f>'[3]Moratorium Pololetní 2'!F23/1000/1000+'[4]EBA GL 2020_07-2 MOR'!F25+'[5]EBA GL 2020_07-2 MOR'!F25+'[6]EBA GL 2020_07-2'!F23/1000/1000</f>
        <v>7427.7198411700056</v>
      </c>
      <c r="G23" s="1162">
        <f t="shared" si="0"/>
        <v>7427.7198411700056</v>
      </c>
      <c r="H23" s="1162">
        <f>'[3]Moratorium Pololetní 2'!H23/1000/1000+'[4]EBA GL 2020_07-2 MOR'!H25+'[5]EBA GL 2020_07-2 MOR'!H25+'[6]EBA GL 2020_07-2'!H23/1000/1000</f>
        <v>0</v>
      </c>
      <c r="I23" s="1162">
        <f>'[3]Moratorium Pololetní 2'!I23/1000/1000+'[4]EBA GL 2020_07-2 MOR'!I25+'[5]EBA GL 2020_07-2 MOR'!I25+'[6]EBA GL 2020_07-2'!I23/1000/1000</f>
        <v>0</v>
      </c>
      <c r="J23" s="1162">
        <f>'[3]Moratorium Pololetní 2'!J23/1000/1000+'[4]EBA GL 2020_07-2 MOR'!J25+'[5]EBA GL 2020_07-2 MOR'!J25+'[6]EBA GL 2020_07-2'!J23/1000/1000</f>
        <v>0</v>
      </c>
      <c r="K23" s="1162">
        <f>'[3]Moratorium Pololetní 2'!K23/1000/1000+'[4]EBA GL 2020_07-2 MOR'!K25+'[5]EBA GL 2020_07-2 MOR'!K25+'[6]EBA GL 2020_07-2'!K23/1000/1000</f>
        <v>0</v>
      </c>
      <c r="L23" s="1162">
        <f>'[3]Moratorium Pololetní 2'!L23/1000/1000+'[4]EBA GL 2020_07-2 MOR'!L25+'[5]EBA GL 2020_07-2 MOR'!L25+'[6]EBA GL 2020_07-2'!L23/1000/1000</f>
        <v>0</v>
      </c>
      <c r="M23" s="875"/>
    </row>
    <row r="24" spans="2:21" s="874" customFormat="1" ht="25.5" customHeight="1" thickBot="1">
      <c r="B24" s="879">
        <v>7</v>
      </c>
      <c r="C24" s="890" t="s">
        <v>2069</v>
      </c>
      <c r="D24" s="1163"/>
      <c r="E24" s="1164"/>
      <c r="F24" s="1164"/>
      <c r="G24" s="1164"/>
      <c r="H24" s="1164"/>
      <c r="I24" s="1164"/>
      <c r="J24" s="1164"/>
      <c r="K24" s="1164"/>
      <c r="L24" s="1164"/>
      <c r="M24" s="875"/>
    </row>
    <row r="25" spans="2:21" ht="15.6">
      <c r="B25" s="880"/>
      <c r="C25" s="881"/>
      <c r="D25" s="881"/>
      <c r="E25" s="881"/>
      <c r="F25" s="881"/>
      <c r="G25" s="881"/>
      <c r="H25" s="881"/>
      <c r="I25" s="881"/>
      <c r="J25" s="881"/>
      <c r="K25" s="881"/>
      <c r="L25" s="881"/>
      <c r="M25" s="881"/>
    </row>
    <row r="26" spans="2:21" ht="15.75" customHeight="1">
      <c r="B26" s="1651" t="s">
        <v>2034</v>
      </c>
      <c r="C26" s="1651"/>
      <c r="D26" s="1087"/>
      <c r="E26" s="1651"/>
      <c r="F26" s="1651"/>
      <c r="G26" s="1087"/>
      <c r="H26" s="891"/>
      <c r="I26" s="881"/>
      <c r="J26" s="881"/>
      <c r="K26" s="881"/>
      <c r="L26" s="881"/>
      <c r="M26" s="881"/>
    </row>
    <row r="27" spans="2:21" ht="15.6">
      <c r="B27" s="1639" t="s">
        <v>2035</v>
      </c>
      <c r="C27" s="1639"/>
      <c r="D27" s="1085"/>
      <c r="E27" s="1639"/>
      <c r="F27" s="1639"/>
      <c r="G27" s="1085"/>
      <c r="H27" s="891"/>
      <c r="I27" s="881"/>
      <c r="J27" s="881"/>
      <c r="K27" s="881"/>
      <c r="L27" s="881"/>
      <c r="M27" s="881"/>
    </row>
    <row r="28" spans="2:21" ht="15" customHeight="1">
      <c r="B28" s="1638" t="s">
        <v>2070</v>
      </c>
      <c r="C28" s="1638"/>
      <c r="D28" s="1638"/>
      <c r="E28" s="1638"/>
      <c r="F28" s="1638"/>
      <c r="G28" s="1638"/>
      <c r="H28" s="1638"/>
      <c r="I28" s="1638"/>
      <c r="J28" s="1638"/>
      <c r="K28" s="1638"/>
      <c r="L28" s="1638"/>
      <c r="M28" s="1638"/>
      <c r="N28" s="1638"/>
      <c r="O28" s="1638"/>
      <c r="P28" s="1638"/>
      <c r="Q28" s="1638"/>
      <c r="R28" s="1638"/>
      <c r="S28" s="1638"/>
      <c r="T28" s="1638"/>
      <c r="U28" s="1638"/>
    </row>
    <row r="29" spans="2:21" ht="19.5" customHeight="1">
      <c r="B29" s="1643" t="s">
        <v>2071</v>
      </c>
      <c r="C29" s="1643"/>
      <c r="D29" s="1643"/>
      <c r="E29" s="1643"/>
      <c r="F29" s="1643"/>
      <c r="G29" s="1643"/>
      <c r="H29" s="1643"/>
      <c r="I29" s="1643"/>
      <c r="J29" s="1643"/>
      <c r="K29" s="1643"/>
      <c r="L29" s="1643"/>
      <c r="M29" s="1643"/>
      <c r="N29" s="1084"/>
      <c r="O29" s="1084"/>
      <c r="P29" s="1084"/>
      <c r="Q29" s="1084"/>
      <c r="R29" s="1084"/>
      <c r="S29" s="1084"/>
      <c r="T29" s="1084"/>
      <c r="U29" s="1084"/>
    </row>
    <row r="30" spans="2:21" ht="19.5" customHeight="1">
      <c r="B30" s="1642" t="s">
        <v>2072</v>
      </c>
      <c r="C30" s="1643"/>
      <c r="D30" s="1643"/>
      <c r="E30" s="1643"/>
      <c r="F30" s="1643"/>
      <c r="G30" s="1643"/>
      <c r="H30" s="1643"/>
      <c r="I30" s="1643"/>
      <c r="J30" s="1643"/>
      <c r="K30" s="1643"/>
      <c r="L30" s="1643"/>
      <c r="M30" s="1643"/>
      <c r="N30" s="1084"/>
      <c r="O30" s="1084"/>
      <c r="P30" s="1084"/>
      <c r="Q30" s="1084"/>
      <c r="R30" s="1084"/>
      <c r="S30" s="1084"/>
      <c r="T30" s="1084"/>
      <c r="U30" s="1084"/>
    </row>
    <row r="31" spans="2:21" ht="51" customHeight="1">
      <c r="B31" s="1643" t="s">
        <v>2073</v>
      </c>
      <c r="C31" s="1643"/>
      <c r="D31" s="1643"/>
      <c r="E31" s="1643"/>
      <c r="F31" s="1643"/>
      <c r="G31" s="1643"/>
      <c r="H31" s="1643"/>
      <c r="I31" s="1643"/>
      <c r="J31" s="1643"/>
      <c r="K31" s="1643"/>
      <c r="L31" s="1643"/>
      <c r="M31" s="1643"/>
      <c r="N31" s="1084"/>
      <c r="O31" s="1084"/>
      <c r="P31" s="1084"/>
      <c r="Q31" s="1084"/>
      <c r="R31" s="1084"/>
      <c r="S31" s="1084"/>
      <c r="T31" s="1084"/>
      <c r="U31" s="1084"/>
    </row>
    <row r="32" spans="2:21" ht="22.5" customHeight="1">
      <c r="B32" s="1642" t="s">
        <v>2074</v>
      </c>
      <c r="C32" s="1643"/>
      <c r="D32" s="1643"/>
      <c r="E32" s="1643"/>
      <c r="F32" s="1643"/>
      <c r="G32" s="1643"/>
      <c r="H32" s="1643"/>
      <c r="I32" s="1643"/>
      <c r="J32" s="1643"/>
      <c r="K32" s="1643"/>
      <c r="L32" s="1643"/>
      <c r="M32" s="1643"/>
      <c r="N32" s="1084"/>
      <c r="O32" s="1084"/>
      <c r="P32" s="1084"/>
      <c r="Q32" s="1084"/>
      <c r="R32" s="1084"/>
      <c r="S32" s="1084"/>
      <c r="T32" s="1084"/>
      <c r="U32" s="1084"/>
    </row>
    <row r="33" spans="2:21" ht="31.5" customHeight="1">
      <c r="B33" s="1643" t="s">
        <v>2075</v>
      </c>
      <c r="C33" s="1643"/>
      <c r="D33" s="1643"/>
      <c r="E33" s="1643"/>
      <c r="F33" s="1643"/>
      <c r="G33" s="1643"/>
      <c r="H33" s="1643"/>
      <c r="I33" s="1643"/>
      <c r="J33" s="1643"/>
      <c r="K33" s="1643"/>
      <c r="L33" s="1643"/>
      <c r="M33" s="1643"/>
      <c r="N33" s="1084"/>
      <c r="O33" s="1084"/>
      <c r="P33" s="1084"/>
      <c r="Q33" s="1084"/>
      <c r="R33" s="1084"/>
      <c r="S33" s="1084"/>
      <c r="T33" s="1084"/>
      <c r="U33" s="1084"/>
    </row>
    <row r="34" spans="2:21" ht="27" customHeight="1">
      <c r="B34" s="1643" t="s">
        <v>2076</v>
      </c>
      <c r="C34" s="1643"/>
      <c r="D34" s="1643"/>
      <c r="E34" s="1643"/>
      <c r="F34" s="1643"/>
      <c r="G34" s="1643"/>
      <c r="H34" s="1643"/>
      <c r="I34" s="1643"/>
      <c r="J34" s="1643"/>
      <c r="K34" s="1643"/>
      <c r="L34" s="1643"/>
      <c r="M34" s="1643"/>
      <c r="N34" s="1084"/>
      <c r="O34" s="1084"/>
      <c r="P34" s="1084"/>
      <c r="Q34" s="1084"/>
      <c r="R34" s="1084"/>
      <c r="S34" s="1084"/>
      <c r="T34" s="1084"/>
      <c r="U34" s="1084"/>
    </row>
    <row r="35" spans="2:21">
      <c r="B35" s="1638" t="s">
        <v>2077</v>
      </c>
      <c r="C35" s="1638"/>
      <c r="D35" s="1638"/>
      <c r="E35" s="1638"/>
      <c r="F35" s="1638"/>
      <c r="G35" s="1638"/>
      <c r="H35" s="1638"/>
      <c r="I35" s="1638"/>
      <c r="J35" s="1638"/>
      <c r="K35" s="1638"/>
      <c r="L35" s="1638"/>
      <c r="M35" s="1638"/>
      <c r="N35" s="1638"/>
      <c r="O35" s="1638"/>
      <c r="P35" s="1638"/>
      <c r="Q35" s="1638"/>
      <c r="R35" s="1638"/>
      <c r="S35" s="1638"/>
      <c r="T35" s="1638"/>
      <c r="U35" s="1638"/>
    </row>
    <row r="36" spans="2:21" ht="15.6">
      <c r="B36" s="892"/>
      <c r="C36" s="892"/>
      <c r="D36" s="892"/>
      <c r="E36" s="892"/>
      <c r="F36" s="892"/>
      <c r="G36" s="892"/>
      <c r="H36" s="891"/>
      <c r="I36" s="881"/>
      <c r="J36" s="881"/>
      <c r="K36" s="881"/>
      <c r="L36" s="881"/>
      <c r="M36" s="881"/>
    </row>
    <row r="37" spans="2:21" ht="15.75" customHeight="1">
      <c r="B37" s="1639" t="s">
        <v>2042</v>
      </c>
      <c r="C37" s="1639"/>
      <c r="D37" s="1085"/>
      <c r="E37" s="1639"/>
      <c r="F37" s="1639"/>
      <c r="G37" s="1085"/>
      <c r="H37" s="883"/>
      <c r="I37" s="883"/>
      <c r="J37" s="884"/>
      <c r="K37" s="884"/>
      <c r="L37" s="884"/>
      <c r="M37" s="884"/>
    </row>
    <row r="38" spans="2:21" ht="27.75" customHeight="1">
      <c r="B38" s="1684" t="s">
        <v>2078</v>
      </c>
      <c r="C38" s="1684"/>
      <c r="D38" s="1684"/>
      <c r="E38" s="1684"/>
      <c r="F38" s="1684"/>
      <c r="G38" s="1684"/>
      <c r="H38" s="1684"/>
      <c r="I38" s="1684"/>
      <c r="J38" s="1684"/>
      <c r="K38" s="1684"/>
      <c r="L38" s="1684"/>
      <c r="M38" s="1684"/>
    </row>
    <row r="39" spans="2:21" ht="39" customHeight="1">
      <c r="B39" s="1684" t="s">
        <v>2079</v>
      </c>
      <c r="C39" s="1684"/>
      <c r="D39" s="1684"/>
      <c r="E39" s="1684"/>
      <c r="F39" s="1684"/>
      <c r="G39" s="1684"/>
      <c r="H39" s="1684"/>
      <c r="I39" s="1684"/>
      <c r="J39" s="1684"/>
      <c r="K39" s="1684"/>
      <c r="L39" s="1684"/>
      <c r="M39" s="1684"/>
    </row>
    <row r="40" spans="2:21" ht="24.75" customHeight="1">
      <c r="B40" s="1684" t="s">
        <v>2080</v>
      </c>
      <c r="C40" s="1684"/>
      <c r="D40" s="1684"/>
      <c r="E40" s="1684"/>
      <c r="F40" s="1684"/>
      <c r="G40" s="1684"/>
      <c r="H40" s="1684"/>
      <c r="I40" s="1684"/>
      <c r="J40" s="1684"/>
      <c r="K40" s="1684"/>
      <c r="L40" s="1684"/>
      <c r="M40" s="1684"/>
    </row>
  </sheetData>
  <mergeCells count="43">
    <mergeCell ref="B8:M8"/>
    <mergeCell ref="C1:M1"/>
    <mergeCell ref="E3:F3"/>
    <mergeCell ref="I3:J3"/>
    <mergeCell ref="L3:M3"/>
    <mergeCell ref="R3:S3"/>
    <mergeCell ref="T3:U3"/>
    <mergeCell ref="B5:M5"/>
    <mergeCell ref="B6:M6"/>
    <mergeCell ref="B7:M7"/>
    <mergeCell ref="N3:O3"/>
    <mergeCell ref="P3:Q3"/>
    <mergeCell ref="B9:M9"/>
    <mergeCell ref="B10:M10"/>
    <mergeCell ref="B13:C17"/>
    <mergeCell ref="D13:D17"/>
    <mergeCell ref="E13:L13"/>
    <mergeCell ref="E14:E17"/>
    <mergeCell ref="F14:F17"/>
    <mergeCell ref="G14:G17"/>
    <mergeCell ref="H14:L14"/>
    <mergeCell ref="H15:H17"/>
    <mergeCell ref="B31:M31"/>
    <mergeCell ref="I15:I17"/>
    <mergeCell ref="J15:J17"/>
    <mergeCell ref="K15:K17"/>
    <mergeCell ref="L15:L17"/>
    <mergeCell ref="B26:C26"/>
    <mergeCell ref="E26:F26"/>
    <mergeCell ref="B27:C27"/>
    <mergeCell ref="E27:F27"/>
    <mergeCell ref="B28:U28"/>
    <mergeCell ref="B29:M29"/>
    <mergeCell ref="B30:M30"/>
    <mergeCell ref="B38:M38"/>
    <mergeCell ref="B39:M39"/>
    <mergeCell ref="B40:M40"/>
    <mergeCell ref="B32:M32"/>
    <mergeCell ref="B33:M33"/>
    <mergeCell ref="B34:M34"/>
    <mergeCell ref="B35:U35"/>
    <mergeCell ref="B37:C37"/>
    <mergeCell ref="E37:F37"/>
  </mergeCells>
  <pageMargins left="0.7" right="0.7" top="0.75" bottom="0.75" header="0.3" footer="0.3"/>
  <pageSetup paperSize="9" orientation="portrait" verticalDpi="90" r:id="rId1"/>
  <headerFooter>
    <oddHeader>&amp;L&amp;10&amp;"Calibri"&amp;I&amp;BČSOBL – Interní
&amp;I&amp;"Calibri"&amp;06 &amp;C&amp;"Calibri"&amp;10&amp;K000000Confidential&amp;1#</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C7490-B6D1-40CB-920F-B0305B5590FD}">
  <sheetPr>
    <tabColor rgb="FF00B050"/>
    <pageSetUpPr fitToPage="1"/>
  </sheetPr>
  <dimension ref="A1:T38"/>
  <sheetViews>
    <sheetView showGridLines="0" topLeftCell="A10" zoomScaleNormal="100" workbookViewId="0">
      <selection activeCell="T19" sqref="T19"/>
    </sheetView>
  </sheetViews>
  <sheetFormatPr defaultColWidth="9.21875" defaultRowHeight="10.199999999999999"/>
  <cols>
    <col min="1" max="1" width="9.21875" style="893" customWidth="1"/>
    <col min="2" max="2" width="9.5546875" style="893" customWidth="1"/>
    <col min="3" max="3" width="58.21875" style="893" customWidth="1"/>
    <col min="4" max="4" width="18.5546875" style="893" customWidth="1"/>
    <col min="5" max="6" width="20.77734375" style="893" customWidth="1"/>
    <col min="7" max="7" width="33.5546875" style="893" customWidth="1"/>
    <col min="8" max="8" width="34.5546875" style="893" customWidth="1"/>
    <col min="9" max="9" width="11.44140625" style="893" customWidth="1"/>
    <col min="10" max="10" width="2.77734375" style="893" customWidth="1"/>
    <col min="11" max="16384" width="9.21875" style="893"/>
  </cols>
  <sheetData>
    <row r="1" spans="1:20" s="872" customFormat="1" ht="30.75" customHeight="1">
      <c r="A1" s="1149" t="s">
        <v>2012</v>
      </c>
      <c r="B1" s="1150"/>
      <c r="C1" s="1679"/>
      <c r="D1" s="1679"/>
      <c r="E1" s="1679"/>
      <c r="F1" s="1679"/>
      <c r="G1" s="1679"/>
      <c r="H1" s="1679"/>
      <c r="I1" s="1679"/>
      <c r="J1" s="1679"/>
      <c r="K1" s="1679"/>
      <c r="L1" s="1160"/>
      <c r="M1" s="1160"/>
      <c r="N1" s="1160"/>
      <c r="O1" s="1160"/>
      <c r="P1" s="1160"/>
      <c r="Q1" s="1160"/>
      <c r="R1" s="1160"/>
      <c r="S1" s="1160"/>
      <c r="T1" s="1160"/>
    </row>
    <row r="2" spans="1:20" s="872" customFormat="1" ht="14.4">
      <c r="A2" s="1152" t="s">
        <v>2081</v>
      </c>
      <c r="B2" s="1151"/>
      <c r="C2" s="1151"/>
      <c r="D2" s="1151"/>
      <c r="E2" s="1151"/>
      <c r="F2" s="1151"/>
      <c r="G2" s="1151"/>
      <c r="H2" s="1151"/>
      <c r="I2" s="1151"/>
      <c r="J2" s="1151"/>
      <c r="K2" s="1151"/>
      <c r="L2" s="1160"/>
      <c r="M2" s="1160"/>
      <c r="N2" s="1160"/>
      <c r="O2" s="1160"/>
      <c r="P2" s="1160"/>
      <c r="Q2" s="1160"/>
      <c r="R2" s="1160"/>
      <c r="S2" s="1160"/>
      <c r="T2" s="1160"/>
    </row>
    <row r="3" spans="1:20" s="872" customFormat="1" ht="14.4">
      <c r="A3" s="1153" t="s">
        <v>2015</v>
      </c>
      <c r="B3" s="1153"/>
      <c r="C3" s="1153"/>
      <c r="D3" s="1680" t="s">
        <v>2182</v>
      </c>
      <c r="E3" s="1680"/>
      <c r="F3" s="1153"/>
      <c r="G3" s="1680"/>
      <c r="H3" s="1680"/>
      <c r="I3" s="1153"/>
      <c r="J3" s="1680"/>
      <c r="K3" s="1680"/>
      <c r="L3" s="1705"/>
      <c r="M3" s="1705"/>
      <c r="N3" s="1705"/>
      <c r="O3" s="1705"/>
      <c r="P3" s="1705"/>
      <c r="Q3" s="1705"/>
      <c r="R3" s="1705"/>
      <c r="S3" s="1705"/>
      <c r="T3" s="1161"/>
    </row>
    <row r="4" spans="1:20" ht="15" customHeight="1">
      <c r="B4" s="894"/>
    </row>
    <row r="5" spans="1:20" ht="15" customHeight="1" thickBot="1">
      <c r="B5" s="894"/>
    </row>
    <row r="6" spans="1:20" ht="25.5" customHeight="1" thickBot="1">
      <c r="B6" s="1663" t="s">
        <v>2082</v>
      </c>
      <c r="C6" s="1664"/>
      <c r="D6" s="1664"/>
      <c r="E6" s="1664"/>
      <c r="F6" s="1664"/>
      <c r="G6" s="1664"/>
      <c r="H6" s="1665"/>
      <c r="I6" s="895"/>
      <c r="J6" s="895"/>
      <c r="K6" s="895"/>
      <c r="L6" s="895"/>
      <c r="M6" s="895"/>
      <c r="N6" s="895"/>
      <c r="O6" s="895"/>
    </row>
    <row r="7" spans="1:20" ht="25.5" customHeight="1" thickBot="1">
      <c r="B7" s="1663" t="s">
        <v>2083</v>
      </c>
      <c r="C7" s="1664"/>
      <c r="D7" s="1664"/>
      <c r="E7" s="1664"/>
      <c r="F7" s="1664"/>
      <c r="G7" s="1664"/>
      <c r="H7" s="1665"/>
      <c r="I7" s="895"/>
      <c r="J7" s="895"/>
      <c r="K7" s="895"/>
      <c r="L7" s="895"/>
      <c r="M7" s="895"/>
      <c r="N7" s="895"/>
      <c r="O7" s="895"/>
    </row>
    <row r="8" spans="1:20" ht="25.5" customHeight="1" thickBot="1">
      <c r="B8" s="1663" t="s">
        <v>2084</v>
      </c>
      <c r="C8" s="1664"/>
      <c r="D8" s="1664"/>
      <c r="E8" s="1664"/>
      <c r="F8" s="1664"/>
      <c r="G8" s="1664"/>
      <c r="H8" s="1665"/>
      <c r="I8" s="895"/>
      <c r="J8" s="895"/>
      <c r="K8" s="895"/>
      <c r="L8" s="895"/>
      <c r="M8" s="895"/>
      <c r="N8" s="895"/>
      <c r="O8" s="895"/>
    </row>
    <row r="9" spans="1:20" ht="21.75" customHeight="1" thickBot="1">
      <c r="B9" s="1663" t="s">
        <v>2085</v>
      </c>
      <c r="C9" s="1664"/>
      <c r="D9" s="1664"/>
      <c r="E9" s="1664"/>
      <c r="F9" s="1664"/>
      <c r="G9" s="1664"/>
      <c r="H9" s="1665"/>
      <c r="I9" s="895"/>
      <c r="J9" s="895"/>
      <c r="K9" s="895"/>
      <c r="L9" s="895"/>
      <c r="M9" s="895"/>
      <c r="N9" s="895"/>
      <c r="O9" s="895"/>
    </row>
    <row r="10" spans="1:20" ht="21.75" customHeight="1" thickBot="1">
      <c r="B10" s="1663" t="s">
        <v>2020</v>
      </c>
      <c r="C10" s="1664"/>
      <c r="D10" s="1664"/>
      <c r="E10" s="1664"/>
      <c r="F10" s="1664"/>
      <c r="G10" s="1664"/>
      <c r="H10" s="1665"/>
      <c r="I10" s="895"/>
      <c r="J10" s="895"/>
      <c r="K10" s="895"/>
      <c r="L10" s="895"/>
      <c r="M10" s="895"/>
      <c r="N10" s="895"/>
      <c r="O10" s="895"/>
    </row>
    <row r="11" spans="1:20" ht="42.75" customHeight="1" thickBot="1">
      <c r="B11" s="1663" t="s">
        <v>2086</v>
      </c>
      <c r="C11" s="1664"/>
      <c r="D11" s="1664"/>
      <c r="E11" s="1664"/>
      <c r="F11" s="1664"/>
      <c r="G11" s="1664"/>
      <c r="H11" s="1665"/>
      <c r="I11" s="895"/>
      <c r="J11" s="895"/>
      <c r="K11" s="895"/>
      <c r="L11" s="895"/>
      <c r="M11" s="895"/>
      <c r="N11" s="895"/>
      <c r="O11" s="895"/>
    </row>
    <row r="12" spans="1:20" ht="20.25" customHeight="1">
      <c r="B12" s="895"/>
      <c r="C12" s="895"/>
      <c r="D12" s="895"/>
      <c r="E12" s="895"/>
      <c r="F12" s="895"/>
      <c r="G12" s="895"/>
      <c r="H12" s="895"/>
      <c r="I12" s="895"/>
      <c r="J12" s="895"/>
      <c r="K12" s="895"/>
      <c r="L12" s="895"/>
      <c r="M12" s="895"/>
      <c r="N12" s="895"/>
      <c r="O12" s="895"/>
      <c r="P12" s="895"/>
    </row>
    <row r="13" spans="1:20" ht="20.25" customHeight="1" thickBot="1">
      <c r="B13" s="895"/>
      <c r="C13" s="895"/>
      <c r="D13" s="895"/>
      <c r="E13" s="895"/>
      <c r="F13" s="895"/>
      <c r="G13" s="895"/>
      <c r="H13" s="895"/>
      <c r="I13" s="895"/>
      <c r="J13" s="895"/>
      <c r="K13" s="895"/>
      <c r="L13" s="895"/>
      <c r="M13" s="895"/>
      <c r="N13" s="895"/>
      <c r="O13" s="895"/>
      <c r="P13" s="895"/>
    </row>
    <row r="14" spans="1:20" s="896" customFormat="1" ht="20.25" customHeight="1" thickBot="1">
      <c r="B14" s="897"/>
      <c r="D14" s="898" t="s">
        <v>6</v>
      </c>
      <c r="E14" s="899" t="s">
        <v>7</v>
      </c>
      <c r="F14" s="899" t="s">
        <v>8</v>
      </c>
      <c r="G14" s="899" t="s">
        <v>43</v>
      </c>
    </row>
    <row r="15" spans="1:20" s="896" customFormat="1" ht="39" customHeight="1" thickBot="1">
      <c r="C15" s="900"/>
      <c r="D15" s="1707" t="s">
        <v>843</v>
      </c>
      <c r="E15" s="1708"/>
      <c r="F15" s="901" t="s">
        <v>2087</v>
      </c>
      <c r="G15" s="901" t="s">
        <v>843</v>
      </c>
    </row>
    <row r="16" spans="1:20" s="896" customFormat="1" ht="53.55" customHeight="1" thickBot="1">
      <c r="C16" s="900"/>
      <c r="D16" s="902"/>
      <c r="E16" s="903" t="s">
        <v>2088</v>
      </c>
      <c r="F16" s="901" t="s">
        <v>2089</v>
      </c>
      <c r="G16" s="901" t="s">
        <v>2024</v>
      </c>
    </row>
    <row r="17" spans="2:19" s="896" customFormat="1" ht="28.5" customHeight="1" thickBot="1">
      <c r="B17" s="898">
        <v>1</v>
      </c>
      <c r="C17" s="904" t="s">
        <v>2090</v>
      </c>
      <c r="D17" s="1165">
        <f>'[4]EBA GL 2020_07-3 MOR'!D17</f>
        <v>10704.906660550001</v>
      </c>
      <c r="E17" s="1166">
        <f>'[4]EBA GL 2020_07-3 MOR'!E17</f>
        <v>267.01448959999999</v>
      </c>
      <c r="F17" s="1166">
        <f>'[4]EBA GL 2020_07-3 MOR'!F17</f>
        <v>7289.0931499399994</v>
      </c>
      <c r="G17" s="1166">
        <f>'[4]EBA GL 2020_07-3 MOR'!G17</f>
        <v>164.35000000000002</v>
      </c>
    </row>
    <row r="18" spans="2:19" s="896" customFormat="1" ht="17.25" customHeight="1" thickBot="1">
      <c r="B18" s="905">
        <v>2</v>
      </c>
      <c r="C18" s="906" t="s">
        <v>2029</v>
      </c>
      <c r="D18" s="1167">
        <f>'[4]EBA GL 2020_07-3 MOR'!D18</f>
        <v>186.3397054000001</v>
      </c>
      <c r="E18" s="1168">
        <f>'[4]EBA GL 2020_07-3 MOR'!E18</f>
        <v>0</v>
      </c>
      <c r="F18" s="1168">
        <f>'[4]EBA GL 2020_07-3 MOR'!F18</f>
        <v>0</v>
      </c>
      <c r="G18" s="1169">
        <f>'[4]EBA GL 2020_07-3 MOR'!G18</f>
        <v>0.3</v>
      </c>
    </row>
    <row r="19" spans="2:19" s="896" customFormat="1" ht="17.25" customHeight="1" thickBot="1">
      <c r="B19" s="905">
        <v>3</v>
      </c>
      <c r="C19" s="907" t="s">
        <v>2030</v>
      </c>
      <c r="D19" s="1167">
        <f>'[4]EBA GL 2020_07-3 MOR'!D19</f>
        <v>0</v>
      </c>
      <c r="E19" s="1168">
        <f>'[4]EBA GL 2020_07-3 MOR'!E19</f>
        <v>0</v>
      </c>
      <c r="F19" s="1168">
        <f>'[4]EBA GL 2020_07-3 MOR'!F19</f>
        <v>0</v>
      </c>
      <c r="G19" s="1169">
        <f>'[4]EBA GL 2020_07-3 MOR'!G19</f>
        <v>0</v>
      </c>
    </row>
    <row r="20" spans="2:19" s="896" customFormat="1" ht="17.25" customHeight="1" thickBot="1">
      <c r="B20" s="905">
        <v>4</v>
      </c>
      <c r="C20" s="906" t="s">
        <v>2091</v>
      </c>
      <c r="D20" s="1167">
        <f>'[4]EBA GL 2020_07-3 MOR'!D20</f>
        <v>10494.800041809989</v>
      </c>
      <c r="E20" s="1169">
        <f>'[4]EBA GL 2020_07-3 MOR'!E20</f>
        <v>266.56266586000004</v>
      </c>
      <c r="F20" s="1169">
        <f>'[4]EBA GL 2020_07-3 MOR'!F20</f>
        <v>7146.0291547107136</v>
      </c>
      <c r="G20" s="1169">
        <f>'[4]EBA GL 2020_07-3 MOR'!G20</f>
        <v>164.05</v>
      </c>
    </row>
    <row r="21" spans="2:19" s="896" customFormat="1" ht="17.25" customHeight="1" thickBot="1">
      <c r="B21" s="905">
        <v>5</v>
      </c>
      <c r="C21" s="907" t="s">
        <v>2092</v>
      </c>
      <c r="D21" s="1167">
        <f>'[4]EBA GL 2020_07-3 MOR'!D21</f>
        <v>1856.9876615699991</v>
      </c>
      <c r="E21" s="1168">
        <f>'[4]EBA GL 2020_07-3 MOR'!E21</f>
        <v>0</v>
      </c>
      <c r="F21" s="1168">
        <f>'[4]EBA GL 2020_07-3 MOR'!F21</f>
        <v>0</v>
      </c>
      <c r="G21" s="1169">
        <f>'[4]EBA GL 2020_07-3 MOR'!G21</f>
        <v>14.15</v>
      </c>
    </row>
    <row r="22" spans="2:19" s="896" customFormat="1" ht="17.25" customHeight="1" thickBot="1">
      <c r="B22" s="905">
        <v>6</v>
      </c>
      <c r="C22" s="907" t="s">
        <v>2093</v>
      </c>
      <c r="D22" s="1167">
        <f>'[4]EBA GL 2020_07-3 MOR'!D22</f>
        <v>626.22716968999987</v>
      </c>
      <c r="E22" s="1168">
        <f>'[4]EBA GL 2020_07-3 MOR'!E22</f>
        <v>0</v>
      </c>
      <c r="F22" s="1168">
        <f>'[4]EBA GL 2020_07-3 MOR'!F22</f>
        <v>0</v>
      </c>
      <c r="G22" s="1169">
        <f>'[4]EBA GL 2020_07-3 MOR'!G22</f>
        <v>36.31</v>
      </c>
    </row>
    <row r="23" spans="2:19" ht="12">
      <c r="C23" s="908"/>
      <c r="D23" s="908"/>
    </row>
    <row r="25" spans="2:19" ht="15.6">
      <c r="B25" s="1709" t="s">
        <v>2034</v>
      </c>
      <c r="C25" s="1709"/>
      <c r="D25" s="1709"/>
      <c r="E25" s="1709"/>
      <c r="F25" s="891"/>
      <c r="G25" s="881"/>
      <c r="H25" s="881"/>
      <c r="I25" s="881"/>
      <c r="J25" s="881"/>
      <c r="K25" s="881"/>
      <c r="L25" s="872"/>
      <c r="M25" s="872"/>
      <c r="N25" s="872"/>
      <c r="O25" s="872"/>
      <c r="P25" s="872"/>
      <c r="Q25" s="872"/>
      <c r="R25" s="872"/>
      <c r="S25" s="872"/>
    </row>
    <row r="26" spans="2:19" ht="15">
      <c r="B26" s="1639" t="s">
        <v>2035</v>
      </c>
      <c r="C26" s="1639"/>
      <c r="D26" s="909"/>
      <c r="E26" s="909"/>
      <c r="F26" s="910"/>
      <c r="G26" s="911"/>
      <c r="H26" s="911"/>
      <c r="I26" s="911"/>
      <c r="J26" s="911"/>
      <c r="K26" s="911"/>
      <c r="L26" s="912"/>
      <c r="M26" s="912"/>
      <c r="N26" s="912"/>
      <c r="O26" s="912"/>
      <c r="P26" s="912"/>
      <c r="Q26" s="912"/>
      <c r="R26" s="912"/>
      <c r="S26" s="912"/>
    </row>
    <row r="27" spans="2:19" ht="32.25" customHeight="1">
      <c r="B27" s="1636" t="s">
        <v>2094</v>
      </c>
      <c r="C27" s="1636"/>
      <c r="D27" s="1636"/>
      <c r="E27" s="1636"/>
      <c r="F27" s="1636"/>
      <c r="G27" s="1636"/>
      <c r="H27" s="1636"/>
      <c r="I27" s="1636"/>
      <c r="J27" s="1636"/>
      <c r="K27" s="1636"/>
      <c r="L27" s="912"/>
      <c r="M27" s="912"/>
      <c r="N27" s="912"/>
      <c r="O27" s="912"/>
      <c r="P27" s="912"/>
      <c r="Q27" s="912"/>
      <c r="R27" s="912"/>
      <c r="S27" s="912"/>
    </row>
    <row r="28" spans="2:19" ht="18.75" customHeight="1">
      <c r="B28" s="1636" t="s">
        <v>2095</v>
      </c>
      <c r="C28" s="1636"/>
      <c r="D28" s="1636"/>
      <c r="E28" s="1636"/>
      <c r="F28" s="1636"/>
      <c r="G28" s="1636"/>
      <c r="H28" s="1636"/>
      <c r="I28" s="1636"/>
      <c r="J28" s="1636"/>
      <c r="K28" s="1636"/>
      <c r="L28" s="912"/>
      <c r="M28" s="912"/>
      <c r="N28" s="912"/>
      <c r="O28" s="912"/>
      <c r="P28" s="912"/>
      <c r="Q28" s="912"/>
      <c r="R28" s="912"/>
      <c r="S28" s="912"/>
    </row>
    <row r="29" spans="2:19" ht="18.75" customHeight="1">
      <c r="B29" s="1633" t="s">
        <v>2096</v>
      </c>
      <c r="C29" s="1633"/>
      <c r="D29" s="1633"/>
      <c r="E29" s="1633"/>
      <c r="F29" s="1633"/>
      <c r="G29" s="1633"/>
      <c r="H29" s="1633"/>
      <c r="I29" s="1633"/>
      <c r="J29" s="1633"/>
      <c r="K29" s="1633"/>
      <c r="L29" s="1633"/>
      <c r="M29" s="1633"/>
      <c r="N29" s="1633"/>
      <c r="O29" s="1633"/>
      <c r="P29" s="1633"/>
      <c r="Q29" s="1633"/>
      <c r="R29" s="1633"/>
      <c r="S29" s="1633"/>
    </row>
    <row r="30" spans="2:19" ht="15.75" customHeight="1">
      <c r="B30" s="1639" t="s">
        <v>2042</v>
      </c>
      <c r="C30" s="1639"/>
      <c r="D30" s="1639"/>
      <c r="E30" s="1639"/>
      <c r="F30" s="913"/>
      <c r="G30" s="913"/>
      <c r="H30" s="914"/>
      <c r="I30" s="914"/>
      <c r="J30" s="914"/>
      <c r="K30" s="914"/>
      <c r="L30" s="912"/>
      <c r="M30" s="912"/>
      <c r="N30" s="912"/>
      <c r="O30" s="912"/>
      <c r="P30" s="912"/>
      <c r="Q30" s="912"/>
      <c r="R30" s="912"/>
      <c r="S30" s="912"/>
    </row>
    <row r="31" spans="2:19" ht="15" customHeight="1">
      <c r="B31" s="1684" t="s">
        <v>2078</v>
      </c>
      <c r="C31" s="1684"/>
      <c r="D31" s="1684"/>
      <c r="E31" s="1684"/>
      <c r="F31" s="1684"/>
      <c r="G31" s="1684"/>
      <c r="H31" s="1684"/>
      <c r="I31" s="1684"/>
      <c r="J31" s="1684"/>
      <c r="K31" s="1684"/>
      <c r="L31" s="912"/>
      <c r="M31" s="912"/>
      <c r="N31" s="912"/>
      <c r="O31" s="912"/>
      <c r="P31" s="912"/>
      <c r="Q31" s="912"/>
      <c r="R31" s="912"/>
      <c r="S31" s="912"/>
    </row>
    <row r="32" spans="2:19" ht="29.25" customHeight="1">
      <c r="B32" s="1684" t="s">
        <v>2097</v>
      </c>
      <c r="C32" s="1684"/>
      <c r="D32" s="1684"/>
      <c r="E32" s="1684"/>
      <c r="F32" s="1684"/>
      <c r="G32" s="1684"/>
      <c r="H32" s="1684"/>
      <c r="I32" s="1684"/>
      <c r="J32" s="1684"/>
      <c r="K32" s="1684"/>
      <c r="L32" s="912"/>
      <c r="M32" s="912"/>
      <c r="N32" s="912"/>
      <c r="O32" s="912"/>
      <c r="P32" s="912"/>
      <c r="Q32" s="912"/>
      <c r="R32" s="912"/>
      <c r="S32" s="912"/>
    </row>
    <row r="33" spans="2:19" ht="16.5" customHeight="1">
      <c r="B33" s="1706" t="s">
        <v>2098</v>
      </c>
      <c r="C33" s="1636"/>
      <c r="D33" s="1636"/>
      <c r="E33" s="1636"/>
      <c r="F33" s="1636"/>
      <c r="G33" s="1636"/>
      <c r="H33" s="1636"/>
      <c r="I33" s="1636"/>
      <c r="J33" s="1636"/>
      <c r="K33" s="1636"/>
      <c r="L33" s="915"/>
      <c r="M33" s="915"/>
      <c r="N33" s="915"/>
      <c r="O33" s="915"/>
      <c r="P33" s="915"/>
      <c r="Q33" s="915"/>
      <c r="R33" s="915"/>
      <c r="S33" s="915"/>
    </row>
    <row r="34" spans="2:19" ht="36" customHeight="1">
      <c r="B34" s="1636" t="s">
        <v>2099</v>
      </c>
      <c r="C34" s="1636"/>
      <c r="D34" s="1636"/>
      <c r="E34" s="1636"/>
      <c r="F34" s="1636"/>
      <c r="G34" s="1636"/>
      <c r="H34" s="1636"/>
      <c r="I34" s="1636"/>
      <c r="J34" s="1636"/>
      <c r="K34" s="1636"/>
      <c r="L34" s="915"/>
      <c r="M34" s="915"/>
      <c r="N34" s="915"/>
      <c r="O34" s="915"/>
      <c r="P34" s="915"/>
      <c r="Q34" s="915"/>
      <c r="R34" s="915"/>
      <c r="S34" s="915"/>
    </row>
    <row r="35" spans="2:19" ht="42" customHeight="1">
      <c r="B35" s="1706" t="s">
        <v>2100</v>
      </c>
      <c r="C35" s="1706"/>
      <c r="D35" s="1706"/>
      <c r="E35" s="1706"/>
      <c r="F35" s="1706"/>
      <c r="G35" s="1706"/>
      <c r="H35" s="1706"/>
      <c r="I35" s="1706"/>
      <c r="J35" s="1706"/>
      <c r="K35" s="1706"/>
      <c r="L35" s="915"/>
      <c r="M35" s="915"/>
      <c r="N35" s="915"/>
      <c r="O35" s="915"/>
      <c r="P35" s="915"/>
      <c r="Q35" s="915"/>
      <c r="R35" s="915"/>
      <c r="S35" s="915"/>
    </row>
    <row r="38" spans="2:19">
      <c r="B38" s="916"/>
    </row>
  </sheetData>
  <mergeCells count="27">
    <mergeCell ref="C1:K1"/>
    <mergeCell ref="D3:E3"/>
    <mergeCell ref="G3:H3"/>
    <mergeCell ref="J3:K3"/>
    <mergeCell ref="L3:M3"/>
    <mergeCell ref="B27:K27"/>
    <mergeCell ref="P3:Q3"/>
    <mergeCell ref="R3:S3"/>
    <mergeCell ref="B6:H6"/>
    <mergeCell ref="B7:H7"/>
    <mergeCell ref="B8:H8"/>
    <mergeCell ref="B9:H9"/>
    <mergeCell ref="N3:O3"/>
    <mergeCell ref="B10:H10"/>
    <mergeCell ref="B11:H11"/>
    <mergeCell ref="D15:E15"/>
    <mergeCell ref="B25:E25"/>
    <mergeCell ref="B26:C26"/>
    <mergeCell ref="B33:K33"/>
    <mergeCell ref="B34:K34"/>
    <mergeCell ref="B35:K35"/>
    <mergeCell ref="B28:K28"/>
    <mergeCell ref="B29:S29"/>
    <mergeCell ref="B30:C30"/>
    <mergeCell ref="D30:E30"/>
    <mergeCell ref="B31:K31"/>
    <mergeCell ref="B32:K32"/>
  </mergeCells>
  <printOptions horizontalCentered="1"/>
  <pageMargins left="0.23622047244094491" right="0.23622047244094491" top="0.74803149606299213" bottom="0.74803149606299213" header="0.31496062992125984" footer="0.31496062992125984"/>
  <pageSetup paperSize="9" scale="45" fitToHeight="0" orientation="landscape" cellComments="asDisplayed" r:id="rId1"/>
  <headerFooter scaleWithDoc="0" alignWithMargins="0">
    <oddHeader>&amp;L&amp;10&amp;"Calibri"&amp;I&amp;BČSOBL – Interní
&amp;I&amp;"Calibri"&amp;06 &amp;C&amp;"Calibri"&amp;10&amp;K000000Confidential&amp;1#_x000D_&amp;"Calibri"&amp;11&amp;K000000EN
ANNEX IV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0"/>
  <sheetViews>
    <sheetView workbookViewId="0">
      <selection activeCell="M13" sqref="M13"/>
    </sheetView>
  </sheetViews>
  <sheetFormatPr defaultRowHeight="14.4"/>
  <cols>
    <col min="2" max="2" width="12" customWidth="1"/>
    <col min="3" max="3" width="74.5546875" customWidth="1"/>
  </cols>
  <sheetData>
    <row r="1" spans="2:4">
      <c r="B1" s="592"/>
    </row>
    <row r="2" spans="2:4" ht="28.8">
      <c r="B2" s="595" t="s">
        <v>1940</v>
      </c>
      <c r="C2" s="590" t="s">
        <v>1935</v>
      </c>
    </row>
    <row r="3" spans="2:4">
      <c r="B3" s="592"/>
      <c r="C3" s="590" t="s">
        <v>1936</v>
      </c>
    </row>
    <row r="4" spans="2:4" ht="28.8">
      <c r="B4" s="592"/>
      <c r="C4" s="590" t="s">
        <v>1926</v>
      </c>
    </row>
    <row r="5" spans="2:4" ht="28.8">
      <c r="B5" s="592"/>
      <c r="C5" s="590" t="s">
        <v>1941</v>
      </c>
    </row>
    <row r="6" spans="2:4" ht="86.4">
      <c r="B6" s="592"/>
      <c r="C6" s="590" t="s">
        <v>1934</v>
      </c>
    </row>
    <row r="7" spans="2:4" ht="50.25" customHeight="1">
      <c r="C7" s="590" t="s">
        <v>1997</v>
      </c>
    </row>
    <row r="8" spans="2:4" ht="28.8">
      <c r="C8" s="855" t="s">
        <v>1939</v>
      </c>
    </row>
    <row r="9" spans="2:4">
      <c r="C9" s="855"/>
    </row>
    <row r="10" spans="2:4" ht="93" customHeight="1">
      <c r="C10" s="856" t="s">
        <v>2000</v>
      </c>
    </row>
    <row r="11" spans="2:4" ht="158.4">
      <c r="C11" s="590" t="s">
        <v>2002</v>
      </c>
    </row>
    <row r="12" spans="2:4">
      <c r="C12" s="623"/>
    </row>
    <row r="13" spans="2:4" ht="100.8">
      <c r="B13" s="599" t="s">
        <v>1928</v>
      </c>
      <c r="C13" s="625" t="s">
        <v>1943</v>
      </c>
    </row>
    <row r="15" spans="2:4">
      <c r="B15" s="595" t="s">
        <v>1893</v>
      </c>
      <c r="C15" s="590" t="s">
        <v>1894</v>
      </c>
      <c r="D15" s="586"/>
    </row>
    <row r="16" spans="2:4">
      <c r="B16" s="592"/>
      <c r="C16" s="590" t="s">
        <v>1895</v>
      </c>
      <c r="D16" s="587"/>
    </row>
    <row r="17" spans="2:4" ht="28.8">
      <c r="B17" s="592"/>
      <c r="C17" s="596" t="s">
        <v>1942</v>
      </c>
      <c r="D17" s="588"/>
    </row>
    <row r="18" spans="2:4" ht="43.2">
      <c r="B18" s="592"/>
      <c r="C18" s="593" t="s">
        <v>1996</v>
      </c>
      <c r="D18" s="589"/>
    </row>
    <row r="19" spans="2:4">
      <c r="B19" s="592"/>
      <c r="C19" s="593"/>
      <c r="D19" s="598"/>
    </row>
    <row r="20" spans="2:4" ht="41.4">
      <c r="B20" s="592"/>
      <c r="C20" s="597" t="s">
        <v>2001</v>
      </c>
    </row>
  </sheetData>
  <hyperlinks>
    <hyperlink ref="C8" r:id="rId1" xr:uid="{00000000-0004-0000-0000-000000000000}"/>
  </hyperlinks>
  <pageMargins left="0.7" right="0.7" top="0.78740157499999996" bottom="0.78740157499999996" header="0.3" footer="0.3"/>
  <pageSetup paperSize="9" orientation="portrait" r:id="rId2"/>
  <headerFooter>
    <oddHeader>&amp;C&amp;"Calibri"&amp;10&amp;K000000Public&amp;1#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cols>
    <col min="2" max="2" width="7.5546875" style="52" customWidth="1"/>
    <col min="3" max="3" width="44" customWidth="1"/>
    <col min="4" max="5" width="23" customWidth="1"/>
    <col min="6" max="10" width="21.109375" customWidth="1"/>
  </cols>
  <sheetData>
    <row r="3" spans="2:16" ht="24" customHeight="1">
      <c r="C3" s="53" t="s">
        <v>158</v>
      </c>
      <c r="D3" s="53"/>
      <c r="E3" s="53"/>
      <c r="F3" s="53"/>
      <c r="G3" s="53"/>
      <c r="H3" s="53"/>
      <c r="I3" s="53"/>
      <c r="J3" s="53"/>
    </row>
    <row r="5" spans="2:16">
      <c r="B5"/>
    </row>
    <row r="6" spans="2:16">
      <c r="B6"/>
      <c r="D6" s="54" t="s">
        <v>6</v>
      </c>
      <c r="E6" s="54" t="s">
        <v>7</v>
      </c>
      <c r="F6" s="54" t="s">
        <v>8</v>
      </c>
      <c r="G6" s="54" t="s">
        <v>43</v>
      </c>
      <c r="H6" s="54" t="s">
        <v>44</v>
      </c>
      <c r="I6" s="54" t="s">
        <v>164</v>
      </c>
      <c r="J6" s="54" t="s">
        <v>165</v>
      </c>
    </row>
    <row r="7" spans="2:16">
      <c r="B7"/>
      <c r="C7" t="s">
        <v>166</v>
      </c>
      <c r="D7" s="1249" t="s">
        <v>167</v>
      </c>
      <c r="E7" s="1249" t="s">
        <v>168</v>
      </c>
      <c r="F7" s="1249" t="s">
        <v>169</v>
      </c>
      <c r="G7" s="1249"/>
      <c r="H7" s="1249"/>
      <c r="I7" s="1249"/>
      <c r="J7" s="1249"/>
    </row>
    <row r="8" spans="2:16" ht="90.75" customHeight="1">
      <c r="B8"/>
      <c r="D8" s="1249"/>
      <c r="E8" s="1249"/>
      <c r="F8" s="54" t="s">
        <v>170</v>
      </c>
      <c r="G8" s="54" t="s">
        <v>171</v>
      </c>
      <c r="H8" s="54" t="s">
        <v>172</v>
      </c>
      <c r="I8" s="54" t="s">
        <v>173</v>
      </c>
      <c r="J8" s="54" t="s">
        <v>174</v>
      </c>
    </row>
    <row r="9" spans="2:16" ht="28.8">
      <c r="B9" s="55"/>
      <c r="C9" s="56" t="s">
        <v>175</v>
      </c>
      <c r="D9" s="57"/>
      <c r="E9" s="58"/>
      <c r="F9" s="58"/>
      <c r="G9" s="58"/>
      <c r="H9" s="58"/>
      <c r="I9" s="58"/>
      <c r="J9" s="58"/>
      <c r="P9" s="59"/>
    </row>
    <row r="10" spans="2:16">
      <c r="B10" s="60">
        <v>1</v>
      </c>
      <c r="C10" s="61"/>
      <c r="D10" s="62"/>
      <c r="E10" s="63"/>
      <c r="F10" s="63"/>
      <c r="G10" s="63"/>
      <c r="H10" s="63"/>
      <c r="I10" s="64"/>
      <c r="J10" s="64"/>
    </row>
    <row r="11" spans="2:16">
      <c r="B11" s="60">
        <v>2</v>
      </c>
      <c r="C11" s="61"/>
      <c r="D11" s="62"/>
      <c r="E11" s="63"/>
      <c r="F11" s="63"/>
      <c r="G11" s="63"/>
      <c r="H11" s="63"/>
      <c r="I11" s="64"/>
      <c r="J11" s="64"/>
    </row>
    <row r="12" spans="2:16">
      <c r="B12" s="60">
        <v>3</v>
      </c>
      <c r="C12" s="61"/>
      <c r="D12" s="62"/>
      <c r="E12" s="63"/>
      <c r="F12" s="63"/>
      <c r="G12" s="63"/>
      <c r="H12" s="63"/>
      <c r="I12" s="64"/>
      <c r="J12" s="64"/>
    </row>
    <row r="13" spans="2:16">
      <c r="B13" s="65"/>
      <c r="C13" s="61"/>
      <c r="D13" s="62"/>
      <c r="E13" s="63"/>
      <c r="F13" s="63"/>
      <c r="G13" s="63"/>
      <c r="H13" s="63"/>
      <c r="I13" s="64"/>
      <c r="J13" s="64"/>
    </row>
    <row r="14" spans="2:16">
      <c r="B14" s="65"/>
      <c r="C14" s="61"/>
      <c r="D14" s="62"/>
      <c r="E14" s="63"/>
      <c r="F14" s="63"/>
      <c r="G14" s="63"/>
      <c r="H14" s="63"/>
      <c r="I14" s="64"/>
      <c r="J14" s="64"/>
    </row>
    <row r="15" spans="2:16">
      <c r="B15" s="65"/>
      <c r="C15" s="61"/>
      <c r="D15" s="62"/>
      <c r="E15" s="63"/>
      <c r="F15" s="63"/>
      <c r="G15" s="63"/>
      <c r="H15" s="63"/>
      <c r="I15" s="64"/>
      <c r="J15" s="64"/>
    </row>
    <row r="16" spans="2:16">
      <c r="B16" s="65"/>
      <c r="C16" s="61"/>
      <c r="D16" s="62"/>
      <c r="E16" s="63"/>
      <c r="F16" s="63"/>
      <c r="G16" s="63"/>
      <c r="H16" s="63"/>
      <c r="I16" s="64"/>
      <c r="J16" s="64"/>
    </row>
    <row r="17" spans="2:10">
      <c r="B17" s="65"/>
      <c r="C17" s="61"/>
      <c r="D17" s="62"/>
      <c r="E17" s="63"/>
      <c r="F17" s="63"/>
      <c r="G17" s="63"/>
      <c r="H17" s="63"/>
      <c r="I17" s="64"/>
      <c r="J17" s="64"/>
    </row>
    <row r="18" spans="2:10">
      <c r="B18" s="65"/>
      <c r="C18" s="61"/>
      <c r="D18" s="62"/>
      <c r="E18" s="63"/>
      <c r="F18" s="63"/>
      <c r="G18" s="63"/>
      <c r="H18" s="63"/>
      <c r="I18" s="64"/>
      <c r="J18" s="64"/>
    </row>
    <row r="19" spans="2:10">
      <c r="B19" s="14"/>
      <c r="C19" s="61" t="s">
        <v>176</v>
      </c>
      <c r="D19" s="62"/>
      <c r="E19" s="63"/>
      <c r="F19" s="63"/>
      <c r="G19" s="63"/>
      <c r="H19" s="63"/>
      <c r="I19" s="64"/>
      <c r="J19" s="64"/>
    </row>
    <row r="20" spans="2:10">
      <c r="B20" s="66" t="s">
        <v>177</v>
      </c>
      <c r="C20" s="67" t="s">
        <v>178</v>
      </c>
      <c r="D20" s="62"/>
      <c r="E20" s="63"/>
      <c r="F20" s="63"/>
      <c r="G20" s="63"/>
      <c r="H20" s="63"/>
      <c r="I20" s="64"/>
      <c r="J20" s="64"/>
    </row>
    <row r="21" spans="2:10">
      <c r="B21" s="14"/>
      <c r="C21" s="61"/>
      <c r="D21" s="62"/>
      <c r="E21" s="63"/>
      <c r="F21" s="63"/>
      <c r="G21" s="63"/>
      <c r="H21" s="63"/>
      <c r="I21" s="64"/>
      <c r="J21" s="64"/>
    </row>
    <row r="22" spans="2:10" ht="28.8">
      <c r="B22" s="14"/>
      <c r="C22" s="56" t="s">
        <v>179</v>
      </c>
      <c r="D22" s="57"/>
      <c r="E22" s="58"/>
      <c r="F22" s="58"/>
      <c r="G22" s="58"/>
      <c r="H22" s="58"/>
      <c r="I22" s="58"/>
      <c r="J22" s="58"/>
    </row>
    <row r="23" spans="2:10">
      <c r="B23" s="65" t="s">
        <v>180</v>
      </c>
      <c r="C23" s="61"/>
      <c r="D23" s="62"/>
      <c r="E23" s="63"/>
      <c r="F23" s="63"/>
      <c r="G23" s="63"/>
      <c r="H23" s="63"/>
      <c r="I23" s="64"/>
      <c r="J23" s="64"/>
    </row>
    <row r="24" spans="2:10">
      <c r="B24" s="14">
        <v>2</v>
      </c>
      <c r="C24" s="61"/>
      <c r="D24" s="62"/>
      <c r="E24" s="63"/>
      <c r="F24" s="63"/>
      <c r="G24" s="63"/>
      <c r="H24" s="63"/>
      <c r="I24" s="64"/>
      <c r="J24" s="64"/>
    </row>
    <row r="25" spans="2:10">
      <c r="B25" s="14">
        <v>3</v>
      </c>
      <c r="C25" s="61"/>
      <c r="D25" s="62"/>
      <c r="E25" s="63"/>
      <c r="F25" s="63"/>
      <c r="G25" s="63"/>
      <c r="H25" s="63"/>
      <c r="I25" s="64"/>
      <c r="J25" s="64"/>
    </row>
    <row r="26" spans="2:10">
      <c r="B26" s="14"/>
      <c r="C26" s="61"/>
      <c r="D26" s="62"/>
      <c r="E26" s="63"/>
      <c r="F26" s="63"/>
      <c r="G26" s="63"/>
      <c r="H26" s="63"/>
      <c r="I26" s="64"/>
      <c r="J26" s="64"/>
    </row>
    <row r="27" spans="2:10">
      <c r="B27" s="14"/>
      <c r="C27" s="61"/>
      <c r="D27" s="62"/>
      <c r="E27" s="63"/>
      <c r="F27" s="63"/>
      <c r="G27" s="63"/>
      <c r="H27" s="63"/>
      <c r="I27" s="64"/>
      <c r="J27" s="64"/>
    </row>
    <row r="28" spans="2:10">
      <c r="B28" s="14"/>
      <c r="C28" s="61"/>
      <c r="D28" s="62"/>
      <c r="E28" s="63"/>
      <c r="F28" s="63"/>
      <c r="G28" s="63"/>
      <c r="H28" s="63"/>
      <c r="I28" s="64"/>
      <c r="J28" s="64"/>
    </row>
    <row r="29" spans="2:10">
      <c r="B29" s="14"/>
      <c r="C29" s="61"/>
      <c r="D29" s="62"/>
      <c r="E29" s="63"/>
      <c r="F29" s="63"/>
      <c r="G29" s="63"/>
      <c r="H29" s="63"/>
      <c r="I29" s="64"/>
      <c r="J29" s="64"/>
    </row>
    <row r="30" spans="2:10">
      <c r="B30" s="14"/>
      <c r="C30" s="61" t="s">
        <v>176</v>
      </c>
      <c r="D30" s="62"/>
      <c r="E30" s="63"/>
      <c r="F30" s="63"/>
      <c r="G30" s="63"/>
      <c r="H30" s="63"/>
      <c r="I30" s="64"/>
      <c r="J30" s="64"/>
    </row>
    <row r="31" spans="2:10">
      <c r="B31" s="68" t="s">
        <v>177</v>
      </c>
      <c r="C31" s="67" t="s">
        <v>181</v>
      </c>
      <c r="D31" s="62"/>
      <c r="E31" s="63"/>
      <c r="F31" s="63"/>
      <c r="G31" s="63"/>
      <c r="H31" s="63"/>
      <c r="I31" s="64"/>
      <c r="J31" s="64"/>
    </row>
    <row r="32" spans="2:10">
      <c r="B32" s="55"/>
      <c r="C32" s="1250"/>
      <c r="D32" s="1250"/>
    </row>
    <row r="33" spans="2:4">
      <c r="B33" s="55"/>
      <c r="C33" s="1250"/>
      <c r="D33" s="1250"/>
    </row>
    <row r="34" spans="2:4">
      <c r="B34" s="55"/>
      <c r="C34" s="1251"/>
      <c r="D34" s="1251"/>
    </row>
    <row r="35" spans="2:4">
      <c r="C35" s="1248"/>
      <c r="D35" s="1248"/>
    </row>
    <row r="36" spans="2:4">
      <c r="C36" s="1252"/>
      <c r="D36" s="1252"/>
    </row>
    <row r="37" spans="2:4">
      <c r="C37" s="1252"/>
      <c r="D37" s="1252"/>
    </row>
    <row r="38" spans="2:4">
      <c r="C38" s="1247"/>
      <c r="D38" s="1247"/>
    </row>
    <row r="39" spans="2:4">
      <c r="C39" s="1247"/>
      <c r="D39" s="1247"/>
    </row>
    <row r="40" spans="2:4">
      <c r="C40" s="1246"/>
      <c r="D40" s="1246"/>
    </row>
    <row r="41" spans="2:4">
      <c r="C41" s="1247"/>
      <c r="D41" s="1247"/>
    </row>
    <row r="42" spans="2:4">
      <c r="C42" s="1246"/>
      <c r="D42" s="1246"/>
    </row>
    <row r="43" spans="2:4">
      <c r="C43" s="1247"/>
      <c r="D43" s="1247"/>
    </row>
    <row r="44" spans="2:4">
      <c r="C44" s="1246"/>
      <c r="D44" s="1246"/>
    </row>
    <row r="45" spans="2:4">
      <c r="C45" s="1247"/>
      <c r="D45" s="1247"/>
    </row>
    <row r="46" spans="2:4">
      <c r="C46" s="1246"/>
      <c r="D46" s="1246"/>
    </row>
    <row r="47" spans="2:4">
      <c r="C47" s="1248"/>
      <c r="D47" s="1248"/>
    </row>
    <row r="48" spans="2:4">
      <c r="C48" s="1246"/>
      <c r="D48" s="1246"/>
    </row>
    <row r="49" spans="3:4">
      <c r="C49" s="1247"/>
      <c r="D49" s="1247"/>
    </row>
    <row r="50" spans="3:4">
      <c r="C50" s="1247"/>
      <c r="D50" s="1247"/>
    </row>
    <row r="51" spans="3:4">
      <c r="C51" s="1247"/>
      <c r="D51" s="1247"/>
    </row>
    <row r="52" spans="3:4">
      <c r="C52" s="1246"/>
      <c r="D52" s="1246"/>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Layout" zoomScale="90" zoomScaleNormal="100" zoomScalePageLayoutView="90" workbookViewId="0">
      <selection activeCell="B3" sqref="B3:C3"/>
    </sheetView>
  </sheetViews>
  <sheetFormatPr defaultColWidth="9.109375" defaultRowHeight="14.4"/>
  <cols>
    <col min="1" max="1" width="7.88671875" customWidth="1"/>
    <col min="2" max="2" width="8.5546875" style="52" customWidth="1"/>
    <col min="3" max="3" width="96.88671875" customWidth="1"/>
    <col min="4" max="8" width="14.5546875" customWidth="1"/>
    <col min="9" max="9" width="25.44140625" customWidth="1"/>
  </cols>
  <sheetData>
    <row r="2" spans="2:8" s="70" customFormat="1" ht="18">
      <c r="B2" s="69"/>
      <c r="C2" s="53" t="s">
        <v>159</v>
      </c>
    </row>
    <row r="5" spans="2:8">
      <c r="B5" s="1"/>
      <c r="C5" s="1"/>
      <c r="D5" s="54" t="s">
        <v>6</v>
      </c>
      <c r="E5" s="54" t="s">
        <v>7</v>
      </c>
      <c r="F5" s="54" t="s">
        <v>8</v>
      </c>
      <c r="G5" s="54" t="s">
        <v>43</v>
      </c>
      <c r="H5" s="54" t="s">
        <v>44</v>
      </c>
    </row>
    <row r="6" spans="2:8">
      <c r="B6" s="1"/>
      <c r="C6" s="1"/>
      <c r="D6" s="1249" t="s">
        <v>42</v>
      </c>
      <c r="E6" s="1249" t="s">
        <v>182</v>
      </c>
      <c r="F6" s="1249"/>
      <c r="G6" s="1249"/>
      <c r="H6" s="1249"/>
    </row>
    <row r="7" spans="2:8" ht="43.2">
      <c r="B7" s="1"/>
      <c r="C7" s="1"/>
      <c r="D7" s="1249"/>
      <c r="E7" s="54" t="s">
        <v>183</v>
      </c>
      <c r="F7" s="54" t="s">
        <v>184</v>
      </c>
      <c r="G7" s="71" t="s">
        <v>185</v>
      </c>
      <c r="H7" s="54" t="s">
        <v>186</v>
      </c>
    </row>
    <row r="8" spans="2:8">
      <c r="B8" s="72">
        <v>1</v>
      </c>
      <c r="C8" s="67" t="s">
        <v>187</v>
      </c>
      <c r="D8" s="73"/>
      <c r="E8" s="73"/>
      <c r="F8" s="25"/>
      <c r="G8" s="73"/>
      <c r="H8" s="73"/>
    </row>
    <row r="9" spans="2:8">
      <c r="B9" s="72">
        <v>2</v>
      </c>
      <c r="C9" s="67" t="s">
        <v>188</v>
      </c>
      <c r="D9" s="73"/>
      <c r="E9" s="73"/>
      <c r="F9" s="25"/>
      <c r="G9" s="73"/>
      <c r="H9" s="73"/>
    </row>
    <row r="10" spans="2:8">
      <c r="B10" s="72">
        <v>3</v>
      </c>
      <c r="C10" s="67" t="s">
        <v>189</v>
      </c>
      <c r="D10" s="73"/>
      <c r="E10" s="73"/>
      <c r="F10" s="25"/>
      <c r="G10" s="73"/>
      <c r="H10" s="73"/>
    </row>
    <row r="11" spans="2:8">
      <c r="B11" s="72">
        <v>4</v>
      </c>
      <c r="C11" s="67" t="s">
        <v>190</v>
      </c>
      <c r="D11" s="73"/>
      <c r="E11" s="73"/>
      <c r="F11" s="25"/>
      <c r="G11" s="73"/>
      <c r="H11" s="74"/>
    </row>
    <row r="12" spans="2:8">
      <c r="B12" s="54">
        <v>5</v>
      </c>
      <c r="C12" s="75" t="s">
        <v>191</v>
      </c>
      <c r="D12" s="73"/>
      <c r="E12" s="73"/>
      <c r="F12" s="25"/>
      <c r="G12" s="73"/>
      <c r="H12" s="74"/>
    </row>
    <row r="13" spans="2:8">
      <c r="B13" s="54">
        <v>6</v>
      </c>
      <c r="C13" s="75" t="s">
        <v>192</v>
      </c>
      <c r="D13" s="73"/>
      <c r="E13" s="73"/>
      <c r="F13" s="25"/>
      <c r="G13" s="73"/>
      <c r="H13" s="74"/>
    </row>
    <row r="14" spans="2:8">
      <c r="B14" s="54">
        <v>7</v>
      </c>
      <c r="C14" s="75" t="s">
        <v>193</v>
      </c>
      <c r="D14" s="73"/>
      <c r="E14" s="73"/>
      <c r="F14" s="25"/>
      <c r="G14" s="73"/>
      <c r="H14" s="74"/>
    </row>
    <row r="15" spans="2:8">
      <c r="B15" s="54">
        <v>8</v>
      </c>
      <c r="C15" s="75" t="s">
        <v>194</v>
      </c>
      <c r="D15" s="73"/>
      <c r="E15" s="73"/>
      <c r="F15" s="25"/>
      <c r="G15" s="73"/>
      <c r="H15" s="74"/>
    </row>
    <row r="16" spans="2:8">
      <c r="B16" s="54">
        <v>9</v>
      </c>
      <c r="C16" s="75" t="s">
        <v>195</v>
      </c>
      <c r="D16" s="73"/>
      <c r="E16" s="73"/>
      <c r="F16" s="25"/>
      <c r="G16" s="73"/>
      <c r="H16" s="74"/>
    </row>
    <row r="17" spans="2:8">
      <c r="B17" s="54">
        <v>10</v>
      </c>
      <c r="C17" s="75" t="s">
        <v>196</v>
      </c>
      <c r="D17" s="73"/>
      <c r="E17" s="73"/>
      <c r="F17" s="25"/>
      <c r="G17" s="73"/>
      <c r="H17" s="74"/>
    </row>
    <row r="18" spans="2:8">
      <c r="B18" s="54">
        <v>11</v>
      </c>
      <c r="C18" s="75" t="s">
        <v>197</v>
      </c>
      <c r="D18" s="73"/>
      <c r="E18" s="73"/>
      <c r="F18" s="25"/>
      <c r="G18" s="73"/>
      <c r="H18" s="74"/>
    </row>
    <row r="19" spans="2:8">
      <c r="B19" s="72">
        <v>12</v>
      </c>
      <c r="C19" s="67" t="s">
        <v>198</v>
      </c>
      <c r="D19" s="73"/>
      <c r="E19" s="73"/>
      <c r="F19" s="25"/>
      <c r="G19" s="73"/>
      <c r="H19" s="73"/>
    </row>
  </sheetData>
  <mergeCells count="2">
    <mergeCell ref="D6:D7"/>
    <mergeCell ref="E6:H6"/>
  </mergeCells>
  <pageMargins left="0.70866141732283472" right="0.70866141732283472" top="0.74803149606299213" bottom="0.74803149606299213" header="0.31496062992125984" footer="0.31496062992125984"/>
  <pageSetup paperSize="9" scale="71" orientation="landscape" horizontalDpi="1200" verticalDpi="1200" r:id="rId1"/>
  <headerFooter>
    <oddHeader>&amp;C&amp;"Calibri"&amp;10&amp;K000000Public&amp;1#_x000D_&amp;"Calibri"&amp;11&amp;K000000CS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showGridLines="0" view="pageLayout" zoomScaleNormal="100" workbookViewId="0">
      <selection activeCell="B4" sqref="B4"/>
    </sheetView>
  </sheetViews>
  <sheetFormatPr defaultColWidth="9.109375" defaultRowHeight="14.4"/>
  <cols>
    <col min="2" max="2" width="20.5546875" customWidth="1"/>
    <col min="3" max="3" width="18.109375" customWidth="1"/>
    <col min="4" max="8" width="14.5546875" customWidth="1"/>
    <col min="9" max="9" width="28" customWidth="1"/>
  </cols>
  <sheetData>
    <row r="3" spans="2:9" s="70" customFormat="1" ht="18">
      <c r="B3" s="53" t="s">
        <v>160</v>
      </c>
    </row>
    <row r="6" spans="2:9">
      <c r="B6" s="25" t="s">
        <v>6</v>
      </c>
      <c r="C6" s="14" t="s">
        <v>7</v>
      </c>
      <c r="D6" s="25" t="s">
        <v>8</v>
      </c>
      <c r="E6" s="25" t="s">
        <v>43</v>
      </c>
      <c r="F6" s="25" t="s">
        <v>44</v>
      </c>
      <c r="G6" s="25" t="s">
        <v>164</v>
      </c>
      <c r="H6" s="25" t="s">
        <v>165</v>
      </c>
      <c r="I6" s="14" t="s">
        <v>199</v>
      </c>
    </row>
    <row r="7" spans="2:9">
      <c r="B7" s="1253" t="s">
        <v>200</v>
      </c>
      <c r="C7" s="1254" t="s">
        <v>201</v>
      </c>
      <c r="D7" s="1255" t="s">
        <v>202</v>
      </c>
      <c r="E7" s="1256"/>
      <c r="F7" s="1256"/>
      <c r="G7" s="1256"/>
      <c r="H7" s="1257"/>
      <c r="I7" s="73" t="s">
        <v>203</v>
      </c>
    </row>
    <row r="8" spans="2:9" ht="43.2">
      <c r="B8" s="1253"/>
      <c r="C8" s="1254"/>
      <c r="D8" s="25" t="s">
        <v>204</v>
      </c>
      <c r="E8" s="25" t="s">
        <v>205</v>
      </c>
      <c r="F8" s="25" t="s">
        <v>206</v>
      </c>
      <c r="G8" s="25" t="s">
        <v>207</v>
      </c>
      <c r="H8" s="25" t="s">
        <v>208</v>
      </c>
      <c r="I8" s="76"/>
    </row>
    <row r="9" spans="2:9" ht="20.100000000000001" customHeight="1">
      <c r="B9" s="77" t="s">
        <v>209</v>
      </c>
      <c r="C9" s="77" t="s">
        <v>204</v>
      </c>
      <c r="D9" s="78" t="s">
        <v>210</v>
      </c>
      <c r="E9" s="79"/>
      <c r="F9" s="79"/>
      <c r="G9" s="79"/>
      <c r="H9" s="79"/>
      <c r="I9" s="77" t="s">
        <v>211</v>
      </c>
    </row>
    <row r="10" spans="2:9" ht="20.100000000000001" customHeight="1">
      <c r="B10" s="77" t="s">
        <v>212</v>
      </c>
      <c r="C10" s="77" t="s">
        <v>204</v>
      </c>
      <c r="D10" s="79"/>
      <c r="E10" s="78" t="s">
        <v>210</v>
      </c>
      <c r="F10" s="79"/>
      <c r="G10" s="79"/>
      <c r="H10" s="79"/>
      <c r="I10" s="77" t="s">
        <v>211</v>
      </c>
    </row>
    <row r="11" spans="2:9" ht="20.100000000000001" customHeight="1">
      <c r="B11" s="77" t="s">
        <v>213</v>
      </c>
      <c r="C11" s="77" t="s">
        <v>204</v>
      </c>
      <c r="D11" s="79"/>
      <c r="E11" s="79"/>
      <c r="F11" s="79"/>
      <c r="G11" s="78" t="s">
        <v>210</v>
      </c>
      <c r="H11" s="78"/>
      <c r="I11" s="77" t="s">
        <v>214</v>
      </c>
    </row>
    <row r="12" spans="2:9" ht="20.100000000000001" customHeight="1">
      <c r="B12" s="77" t="s">
        <v>215</v>
      </c>
      <c r="C12" s="77" t="s">
        <v>204</v>
      </c>
      <c r="D12" s="79"/>
      <c r="E12" s="79"/>
      <c r="F12" s="78" t="s">
        <v>210</v>
      </c>
      <c r="G12" s="79"/>
      <c r="H12" s="79"/>
      <c r="I12" s="77"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3" orientation="landscape" r:id="rId1"/>
  <headerFooter>
    <oddHeader>&amp;C&amp;"Calibri"&amp;10&amp;K000000Public&amp;1#_x000D_&amp;"Calibri"&amp;11&amp;K000000CS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Layout" zoomScaleNormal="98" workbookViewId="0"/>
  </sheetViews>
  <sheetFormatPr defaultColWidth="9.109375" defaultRowHeight="14.4"/>
  <cols>
    <col min="1" max="1" width="7.88671875" customWidth="1"/>
    <col min="2" max="2" width="15.44140625" style="80" customWidth="1"/>
    <col min="3" max="3" width="12.44140625" bestFit="1" customWidth="1"/>
    <col min="4" max="4" width="84.109375" bestFit="1" customWidth="1"/>
    <col min="5" max="7" width="26.5546875" customWidth="1"/>
  </cols>
  <sheetData>
    <row r="2" spans="2:4">
      <c r="C2" s="81"/>
    </row>
    <row r="3" spans="2:4" ht="18">
      <c r="B3" s="53" t="s">
        <v>161</v>
      </c>
      <c r="C3" s="82"/>
    </row>
    <row r="4" spans="2:4">
      <c r="B4" t="s">
        <v>125</v>
      </c>
      <c r="C4" s="83"/>
    </row>
    <row r="7" spans="2:4">
      <c r="B7" s="25" t="s">
        <v>126</v>
      </c>
      <c r="C7" s="25" t="s">
        <v>120</v>
      </c>
      <c r="D7" s="73" t="s">
        <v>127</v>
      </c>
    </row>
    <row r="8" spans="2:4" s="84" customFormat="1" ht="28.8">
      <c r="B8" s="49" t="s">
        <v>217</v>
      </c>
      <c r="C8" s="49" t="s">
        <v>116</v>
      </c>
      <c r="D8" s="50" t="s">
        <v>218</v>
      </c>
    </row>
    <row r="9" spans="2:4" s="84" customFormat="1" ht="28.8">
      <c r="B9" s="49" t="s">
        <v>219</v>
      </c>
      <c r="C9" s="49" t="s">
        <v>118</v>
      </c>
      <c r="D9" s="50" t="s">
        <v>220</v>
      </c>
    </row>
    <row r="12" spans="2:4">
      <c r="B12" s="85"/>
    </row>
    <row r="13" spans="2:4">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Layout" zoomScaleNormal="100" workbookViewId="0">
      <selection activeCell="B5" sqref="B5"/>
    </sheetView>
  </sheetViews>
  <sheetFormatPr defaultColWidth="11.44140625" defaultRowHeight="14.4"/>
  <cols>
    <col min="1" max="1" width="6.44140625" customWidth="1"/>
    <col min="2" max="2" width="14.5546875" customWidth="1"/>
    <col min="3" max="3" width="13.44140625" customWidth="1"/>
    <col min="4" max="4" width="95.88671875" customWidth="1"/>
  </cols>
  <sheetData>
    <row r="3" spans="1:4" ht="18">
      <c r="A3" s="39"/>
      <c r="B3" s="53" t="s">
        <v>162</v>
      </c>
      <c r="C3" s="39"/>
      <c r="D3" s="53"/>
    </row>
    <row r="4" spans="1:4">
      <c r="B4" t="s">
        <v>125</v>
      </c>
    </row>
    <row r="7" spans="1:4">
      <c r="B7" s="25" t="s">
        <v>126</v>
      </c>
      <c r="C7" s="25" t="s">
        <v>120</v>
      </c>
      <c r="D7" s="73" t="s">
        <v>127</v>
      </c>
    </row>
    <row r="8" spans="1:4" ht="28.8">
      <c r="B8" s="49" t="s">
        <v>221</v>
      </c>
      <c r="C8" s="49" t="s">
        <v>116</v>
      </c>
      <c r="D8" s="50" t="s">
        <v>222</v>
      </c>
    </row>
    <row r="9" spans="1:4" ht="28.8">
      <c r="B9" s="49" t="s">
        <v>223</v>
      </c>
      <c r="C9" s="49" t="s">
        <v>118</v>
      </c>
      <c r="D9" s="50" t="s">
        <v>224</v>
      </c>
    </row>
    <row r="10" spans="1:4" ht="28.8">
      <c r="B10" s="49" t="s">
        <v>225</v>
      </c>
      <c r="C10" s="25" t="s">
        <v>152</v>
      </c>
      <c r="D10" s="73" t="s">
        <v>226</v>
      </c>
    </row>
    <row r="11" spans="1:4" s="33" customFormat="1" ht="28.8">
      <c r="B11" s="34" t="s">
        <v>223</v>
      </c>
      <c r="C11" s="34" t="s">
        <v>137</v>
      </c>
      <c r="D11" s="35"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cols>
    <col min="1" max="1" width="4" customWidth="1"/>
    <col min="2" max="2" width="19.44140625" customWidth="1"/>
    <col min="3" max="3" width="5.44140625" customWidth="1"/>
    <col min="4" max="4" width="6.44140625" customWidth="1"/>
    <col min="5" max="5" width="8" customWidth="1"/>
    <col min="6" max="6" width="5.44140625" customWidth="1"/>
    <col min="7" max="7" width="9.5546875" customWidth="1"/>
    <col min="8" max="8" width="10.44140625" customWidth="1"/>
    <col min="9" max="9" width="10.5546875" customWidth="1"/>
    <col min="10" max="10" width="12.109375" customWidth="1"/>
    <col min="11" max="11" width="9.44140625" customWidth="1"/>
    <col min="12" max="12" width="12.109375" customWidth="1"/>
  </cols>
  <sheetData>
    <row r="2" spans="1:13" ht="16.8">
      <c r="B2" s="86" t="s">
        <v>163</v>
      </c>
    </row>
    <row r="3" spans="1:13">
      <c r="B3" s="87" t="s">
        <v>228</v>
      </c>
    </row>
    <row r="4" spans="1:13" ht="15">
      <c r="A4" s="88"/>
    </row>
    <row r="5" spans="1:13">
      <c r="A5" s="89"/>
      <c r="B5" s="90"/>
      <c r="C5" s="91" t="s">
        <v>6</v>
      </c>
      <c r="D5" s="91" t="s">
        <v>7</v>
      </c>
      <c r="E5" s="91" t="s">
        <v>8</v>
      </c>
      <c r="F5" s="91" t="s">
        <v>43</v>
      </c>
      <c r="G5" s="91" t="s">
        <v>44</v>
      </c>
      <c r="H5" s="92" t="s">
        <v>229</v>
      </c>
      <c r="I5" s="92" t="s">
        <v>230</v>
      </c>
      <c r="J5" s="91" t="s">
        <v>164</v>
      </c>
      <c r="K5" s="91" t="s">
        <v>165</v>
      </c>
      <c r="L5" s="91" t="s">
        <v>199</v>
      </c>
      <c r="M5" s="5"/>
    </row>
    <row r="6" spans="1:13" ht="28.5" customHeight="1">
      <c r="A6" s="89"/>
      <c r="B6" s="90"/>
      <c r="C6" s="1258" t="s">
        <v>231</v>
      </c>
      <c r="D6" s="1259"/>
      <c r="E6" s="1259"/>
      <c r="F6" s="1259"/>
      <c r="G6" s="1260"/>
      <c r="H6" s="1261" t="s">
        <v>232</v>
      </c>
      <c r="I6" s="1262"/>
      <c r="J6" s="1263" t="s">
        <v>233</v>
      </c>
      <c r="K6" s="93"/>
      <c r="L6" s="94"/>
      <c r="M6" s="5"/>
    </row>
    <row r="7" spans="1:13" ht="61.2">
      <c r="A7" s="95"/>
      <c r="B7" s="96" t="s">
        <v>234</v>
      </c>
      <c r="C7" s="91" t="s">
        <v>235</v>
      </c>
      <c r="D7" s="91" t="s">
        <v>236</v>
      </c>
      <c r="E7" s="91" t="s">
        <v>237</v>
      </c>
      <c r="F7" s="91" t="s">
        <v>238</v>
      </c>
      <c r="G7" s="91" t="s">
        <v>239</v>
      </c>
      <c r="H7" s="92" t="s">
        <v>240</v>
      </c>
      <c r="I7" s="92" t="s">
        <v>241</v>
      </c>
      <c r="J7" s="1264"/>
      <c r="K7" s="92" t="s">
        <v>242</v>
      </c>
      <c r="L7" s="92" t="s">
        <v>243</v>
      </c>
      <c r="M7" s="5"/>
    </row>
    <row r="8" spans="1:13" ht="26.25" customHeight="1">
      <c r="A8" s="91">
        <v>1</v>
      </c>
      <c r="B8" s="96" t="s">
        <v>244</v>
      </c>
      <c r="C8" s="91"/>
      <c r="D8" s="91"/>
      <c r="E8" s="91"/>
      <c r="F8" s="91"/>
      <c r="G8" s="91"/>
      <c r="H8" s="97"/>
      <c r="I8" s="97"/>
      <c r="J8" s="98"/>
      <c r="K8" s="91"/>
      <c r="L8" s="91"/>
      <c r="M8" s="5"/>
    </row>
    <row r="9" spans="1:13" ht="26.25" customHeight="1">
      <c r="A9" s="99">
        <v>2</v>
      </c>
      <c r="B9" s="100" t="s">
        <v>23</v>
      </c>
      <c r="C9" s="99"/>
      <c r="D9" s="99"/>
      <c r="E9" s="99"/>
      <c r="F9" s="99"/>
      <c r="G9" s="99"/>
      <c r="H9" s="101"/>
      <c r="I9" s="101"/>
      <c r="J9" s="102"/>
      <c r="K9" s="99"/>
      <c r="L9" s="99"/>
      <c r="M9" s="5"/>
    </row>
    <row r="10" spans="1:13">
      <c r="A10" s="91">
        <v>3</v>
      </c>
      <c r="B10" s="103" t="s">
        <v>245</v>
      </c>
      <c r="C10" s="104"/>
      <c r="D10" s="104"/>
      <c r="E10" s="104"/>
      <c r="F10" s="104"/>
      <c r="G10" s="104"/>
      <c r="H10" s="105"/>
      <c r="I10" s="105"/>
      <c r="J10" s="104"/>
      <c r="K10" s="104"/>
      <c r="L10" s="104"/>
      <c r="M10" s="5"/>
    </row>
    <row r="11" spans="1:13">
      <c r="A11" s="91">
        <v>4</v>
      </c>
      <c r="B11" s="103" t="s">
        <v>246</v>
      </c>
      <c r="C11" s="104"/>
      <c r="D11" s="104"/>
      <c r="E11" s="104"/>
      <c r="F11" s="104"/>
      <c r="G11" s="104"/>
      <c r="H11" s="105"/>
      <c r="I11" s="105"/>
      <c r="J11" s="104"/>
      <c r="K11" s="104"/>
      <c r="L11" s="104"/>
      <c r="M11" s="5"/>
    </row>
    <row r="12" spans="1:13">
      <c r="A12" s="91">
        <v>5</v>
      </c>
      <c r="B12" s="103" t="s">
        <v>247</v>
      </c>
      <c r="C12" s="104"/>
      <c r="D12" s="104"/>
      <c r="E12" s="104"/>
      <c r="F12" s="104"/>
      <c r="G12" s="104"/>
      <c r="H12" s="105"/>
      <c r="I12" s="105"/>
      <c r="J12" s="104"/>
      <c r="K12" s="104"/>
      <c r="L12" s="104"/>
      <c r="M12" s="5"/>
    </row>
    <row r="13" spans="1:13">
      <c r="A13" s="91">
        <v>6</v>
      </c>
      <c r="B13" s="103" t="s">
        <v>248</v>
      </c>
      <c r="C13" s="104"/>
      <c r="D13" s="104"/>
      <c r="E13" s="104"/>
      <c r="F13" s="104"/>
      <c r="G13" s="104"/>
      <c r="H13" s="105"/>
      <c r="I13" s="105"/>
      <c r="J13" s="104"/>
      <c r="K13" s="104"/>
      <c r="L13" s="104"/>
      <c r="M13" s="5"/>
    </row>
    <row r="14" spans="1:13">
      <c r="A14" s="91">
        <v>7</v>
      </c>
      <c r="B14" s="103" t="s">
        <v>249</v>
      </c>
      <c r="C14" s="104"/>
      <c r="D14" s="104"/>
      <c r="E14" s="104"/>
      <c r="F14" s="104"/>
      <c r="G14" s="104"/>
      <c r="H14" s="105"/>
      <c r="I14" s="105"/>
      <c r="J14" s="104"/>
      <c r="K14" s="104"/>
      <c r="L14" s="104"/>
      <c r="M14" s="5"/>
    </row>
    <row r="15" spans="1:13" ht="26.25" customHeight="1">
      <c r="A15" s="106">
        <v>8</v>
      </c>
      <c r="B15" s="100" t="s">
        <v>23</v>
      </c>
      <c r="C15" s="106"/>
      <c r="D15" s="106"/>
      <c r="E15" s="106"/>
      <c r="F15" s="106"/>
      <c r="G15" s="106"/>
      <c r="H15" s="106"/>
      <c r="I15" s="106"/>
      <c r="J15" s="107"/>
      <c r="K15" s="106"/>
      <c r="L15" s="106"/>
      <c r="M15" s="5"/>
    </row>
    <row r="16" spans="1:13" ht="26.25" customHeight="1">
      <c r="A16" s="106">
        <v>9</v>
      </c>
      <c r="B16" s="100" t="s">
        <v>23</v>
      </c>
      <c r="C16" s="106"/>
      <c r="D16" s="106"/>
      <c r="E16" s="106"/>
      <c r="F16" s="106"/>
      <c r="G16" s="106"/>
      <c r="H16" s="106"/>
      <c r="I16" s="106"/>
      <c r="J16" s="107"/>
      <c r="K16" s="106"/>
      <c r="L16" s="106"/>
      <c r="M16" s="5"/>
    </row>
    <row r="17" spans="1:13" ht="20.399999999999999">
      <c r="A17" s="91">
        <v>10</v>
      </c>
      <c r="B17" s="103" t="s">
        <v>250</v>
      </c>
      <c r="C17" s="104"/>
      <c r="D17" s="104"/>
      <c r="E17" s="104"/>
      <c r="F17" s="104"/>
      <c r="G17" s="104"/>
      <c r="H17" s="105"/>
      <c r="I17" s="105"/>
      <c r="J17" s="104"/>
      <c r="K17" s="104"/>
      <c r="L17" s="104"/>
      <c r="M17" s="5"/>
    </row>
    <row r="18" spans="1:13" ht="26.25" customHeight="1">
      <c r="A18" s="106">
        <v>11</v>
      </c>
      <c r="B18" s="100" t="s">
        <v>23</v>
      </c>
      <c r="C18" s="106"/>
      <c r="D18" s="106"/>
      <c r="E18" s="106"/>
      <c r="F18" s="106"/>
      <c r="G18" s="106"/>
      <c r="H18" s="106"/>
      <c r="I18" s="106"/>
      <c r="J18" s="107"/>
      <c r="K18" s="106"/>
      <c r="L18" s="106"/>
      <c r="M18" s="5"/>
    </row>
    <row r="19" spans="1:13" ht="20.399999999999999">
      <c r="A19" s="91">
        <v>12</v>
      </c>
      <c r="B19" s="108" t="s">
        <v>251</v>
      </c>
      <c r="C19" s="109"/>
      <c r="D19" s="109"/>
      <c r="E19" s="109"/>
      <c r="F19" s="109"/>
      <c r="G19" s="109"/>
      <c r="H19" s="109"/>
      <c r="I19" s="109"/>
      <c r="J19" s="110"/>
      <c r="K19" s="111"/>
      <c r="L19" s="111"/>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4.4"/>
  <cols>
    <col min="12" max="12" width="62" customWidth="1"/>
  </cols>
  <sheetData>
    <row r="2" spans="2:12">
      <c r="B2" t="s">
        <v>1841</v>
      </c>
    </row>
    <row r="3" spans="2:12">
      <c r="B3" t="s">
        <v>1842</v>
      </c>
    </row>
    <row r="5" spans="2:12">
      <c r="B5" s="1243" t="s">
        <v>252</v>
      </c>
      <c r="C5" s="1244"/>
      <c r="D5" s="1244"/>
      <c r="E5" s="1244"/>
      <c r="F5" s="1244"/>
      <c r="G5" s="1244"/>
      <c r="H5" s="1244"/>
      <c r="I5" s="1244"/>
      <c r="J5" s="1244"/>
      <c r="K5" s="1244"/>
      <c r="L5" s="1245"/>
    </row>
    <row r="6" spans="2:12">
      <c r="B6" s="1220" t="s">
        <v>253</v>
      </c>
      <c r="C6" s="1216"/>
      <c r="D6" s="1216"/>
      <c r="E6" s="1216"/>
      <c r="F6" s="1216"/>
      <c r="G6" s="1216"/>
      <c r="H6" s="1216"/>
      <c r="I6" s="1216"/>
      <c r="J6" s="1216"/>
      <c r="K6" s="1216"/>
      <c r="L6" s="1221"/>
    </row>
    <row r="7" spans="2:12" ht="22.5" customHeight="1">
      <c r="B7" s="1222" t="s">
        <v>254</v>
      </c>
      <c r="C7" s="1223"/>
      <c r="D7" s="1223"/>
      <c r="E7" s="1223"/>
      <c r="F7" s="1223"/>
      <c r="G7" s="1223"/>
      <c r="H7" s="1223"/>
      <c r="I7" s="1223"/>
      <c r="J7" s="1223"/>
      <c r="K7" s="1223"/>
      <c r="L7" s="1224"/>
    </row>
    <row r="8" spans="2:12" ht="22.5" customHeight="1">
      <c r="B8" s="1215"/>
      <c r="C8" s="1215"/>
      <c r="D8" s="1215"/>
      <c r="E8" s="1215"/>
      <c r="F8" s="1215"/>
      <c r="G8" s="1215"/>
      <c r="H8" s="1215"/>
      <c r="I8" s="1215"/>
      <c r="J8" s="1215"/>
      <c r="K8" s="1215"/>
      <c r="L8" s="1215"/>
    </row>
    <row r="9" spans="2:12" ht="22.5" customHeight="1">
      <c r="B9" s="1216"/>
      <c r="C9" s="1216"/>
      <c r="D9" s="1216"/>
      <c r="E9" s="1216"/>
      <c r="F9" s="1216"/>
      <c r="G9" s="1216"/>
      <c r="H9" s="1216"/>
      <c r="I9" s="1216"/>
      <c r="J9" s="1216"/>
      <c r="K9" s="1216"/>
      <c r="L9" s="1216"/>
    </row>
    <row r="10" spans="2:12" ht="22.5" customHeight="1">
      <c r="B10" s="1215"/>
      <c r="C10" s="1215"/>
      <c r="D10" s="1215"/>
      <c r="E10" s="1215"/>
      <c r="F10" s="1215"/>
      <c r="G10" s="1215"/>
      <c r="H10" s="1215"/>
      <c r="I10" s="1215"/>
      <c r="J10" s="1215"/>
      <c r="K10" s="1215"/>
      <c r="L10" s="1215"/>
    </row>
    <row r="11" spans="2:12" ht="22.5" customHeight="1"/>
    <row r="12" spans="2:12" ht="22.5" customHeight="1"/>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2:I133"/>
  <sheetViews>
    <sheetView showGridLines="0" zoomScaleNormal="100" zoomScalePageLayoutView="130" workbookViewId="0">
      <selection activeCell="I24" sqref="I24"/>
    </sheetView>
  </sheetViews>
  <sheetFormatPr defaultColWidth="9" defaultRowHeight="14.4"/>
  <cols>
    <col min="1" max="1" width="6.109375" style="2" customWidth="1"/>
    <col min="2" max="2" width="9" style="2"/>
    <col min="3" max="3" width="57.5546875" style="2" customWidth="1"/>
    <col min="4" max="4" width="20.44140625" style="965" customWidth="1"/>
    <col min="5" max="5" width="57" style="2" customWidth="1"/>
    <col min="6" max="6" width="9" style="2"/>
    <col min="7" max="7" width="12.44140625" style="2" bestFit="1" customWidth="1"/>
    <col min="8" max="16384" width="9" style="2"/>
  </cols>
  <sheetData>
    <row r="2" spans="2:9" ht="24.6">
      <c r="D2" s="964" t="s">
        <v>1946</v>
      </c>
    </row>
    <row r="3" spans="2:9" ht="18">
      <c r="B3" s="112" t="s">
        <v>252</v>
      </c>
    </row>
    <row r="4" spans="2:9" ht="18">
      <c r="B4" s="112"/>
    </row>
    <row r="5" spans="2:9" ht="18">
      <c r="B5" s="112"/>
    </row>
    <row r="6" spans="2:9">
      <c r="D6" s="966" t="s">
        <v>255</v>
      </c>
      <c r="E6" s="113" t="s">
        <v>256</v>
      </c>
    </row>
    <row r="7" spans="2:9" ht="28.8">
      <c r="D7" s="966" t="s">
        <v>257</v>
      </c>
      <c r="E7" s="113" t="s">
        <v>258</v>
      </c>
    </row>
    <row r="8" spans="2:9">
      <c r="B8" s="1283" t="s">
        <v>259</v>
      </c>
      <c r="C8" s="1284"/>
      <c r="D8" s="1284"/>
      <c r="E8" s="1285"/>
    </row>
    <row r="9" spans="2:9">
      <c r="B9" s="114">
        <v>1</v>
      </c>
      <c r="C9" s="115" t="s">
        <v>260</v>
      </c>
      <c r="D9" s="967">
        <f>SUM(D10:D12)</f>
        <v>26783551.721000001</v>
      </c>
      <c r="E9" s="116" t="s">
        <v>261</v>
      </c>
    </row>
    <row r="10" spans="2:9">
      <c r="B10" s="114"/>
      <c r="C10" s="115" t="s">
        <v>262</v>
      </c>
      <c r="D10" s="967">
        <v>5855000.04</v>
      </c>
      <c r="E10" s="116">
        <v>1</v>
      </c>
    </row>
    <row r="11" spans="2:9">
      <c r="B11" s="114"/>
      <c r="C11" s="115" t="s">
        <v>263</v>
      </c>
      <c r="D11" s="967">
        <v>20928551.681000002</v>
      </c>
      <c r="E11" s="116">
        <v>2</v>
      </c>
    </row>
    <row r="12" spans="2:9">
      <c r="B12" s="114"/>
      <c r="C12" s="115" t="s">
        <v>264</v>
      </c>
      <c r="D12" s="967"/>
      <c r="E12" s="116"/>
    </row>
    <row r="13" spans="2:9">
      <c r="B13" s="114">
        <v>2</v>
      </c>
      <c r="C13" s="115" t="s">
        <v>265</v>
      </c>
      <c r="D13" s="967">
        <v>56927920.455999993</v>
      </c>
      <c r="E13" s="116"/>
    </row>
    <row r="14" spans="2:9">
      <c r="B14" s="114">
        <v>3</v>
      </c>
      <c r="C14" s="115" t="s">
        <v>266</v>
      </c>
      <c r="D14" s="967">
        <v>-1162214.5189999999</v>
      </c>
      <c r="E14" s="116"/>
      <c r="I14" s="118"/>
    </row>
    <row r="15" spans="2:9">
      <c r="B15" s="114" t="s">
        <v>267</v>
      </c>
      <c r="C15" s="115" t="s">
        <v>268</v>
      </c>
      <c r="D15" s="967">
        <v>18686647.767999999</v>
      </c>
      <c r="E15" s="116"/>
      <c r="G15" s="965"/>
    </row>
    <row r="16" spans="2:9" ht="24">
      <c r="B16" s="114">
        <v>4</v>
      </c>
      <c r="C16" s="115" t="s">
        <v>269</v>
      </c>
      <c r="D16" s="967"/>
      <c r="E16" s="116"/>
    </row>
    <row r="17" spans="2:5" ht="24">
      <c r="B17" s="114">
        <v>5</v>
      </c>
      <c r="C17" s="115" t="s">
        <v>270</v>
      </c>
      <c r="D17" s="967"/>
      <c r="E17" s="116"/>
    </row>
    <row r="18" spans="2:5" ht="22.65" customHeight="1">
      <c r="B18" s="114" t="s">
        <v>271</v>
      </c>
      <c r="C18" s="115" t="s">
        <v>272</v>
      </c>
      <c r="D18" s="967">
        <v>0</v>
      </c>
      <c r="E18" s="116"/>
    </row>
    <row r="19" spans="2:5">
      <c r="B19" s="119">
        <v>6</v>
      </c>
      <c r="C19" s="120" t="s">
        <v>273</v>
      </c>
      <c r="D19" s="968">
        <f>SUM(D9,D13:D18)</f>
        <v>101235905.426</v>
      </c>
      <c r="E19" s="1010"/>
    </row>
    <row r="20" spans="2:5">
      <c r="B20" s="1265" t="s">
        <v>274</v>
      </c>
      <c r="C20" s="1266"/>
      <c r="D20" s="1266"/>
      <c r="E20" s="1267"/>
    </row>
    <row r="21" spans="2:5">
      <c r="B21" s="114">
        <v>7</v>
      </c>
      <c r="C21" s="122" t="s">
        <v>275</v>
      </c>
      <c r="D21" s="967">
        <v>-87966.730509660789</v>
      </c>
      <c r="E21" s="117"/>
    </row>
    <row r="22" spans="2:5">
      <c r="B22" s="114">
        <v>8</v>
      </c>
      <c r="C22" s="122" t="s">
        <v>276</v>
      </c>
      <c r="D22" s="967">
        <v>-9693811.6158047542</v>
      </c>
      <c r="E22" s="116" t="s">
        <v>277</v>
      </c>
    </row>
    <row r="23" spans="2:5">
      <c r="B23" s="114">
        <v>9</v>
      </c>
      <c r="C23" s="122" t="s">
        <v>23</v>
      </c>
      <c r="D23" s="967"/>
      <c r="E23" s="117"/>
    </row>
    <row r="24" spans="2:5" ht="36">
      <c r="B24" s="114">
        <v>10</v>
      </c>
      <c r="C24" s="122" t="s">
        <v>278</v>
      </c>
      <c r="D24" s="967">
        <v>0</v>
      </c>
      <c r="E24" s="117"/>
    </row>
    <row r="25" spans="2:5" ht="36">
      <c r="B25" s="114">
        <v>11</v>
      </c>
      <c r="C25" s="122" t="s">
        <v>279</v>
      </c>
      <c r="D25" s="967">
        <v>1140500.0989999999</v>
      </c>
      <c r="E25" s="117"/>
    </row>
    <row r="26" spans="2:5">
      <c r="B26" s="114">
        <v>12</v>
      </c>
      <c r="C26" s="122" t="s">
        <v>280</v>
      </c>
      <c r="D26" s="967">
        <v>-9432.298969999887</v>
      </c>
      <c r="E26" s="117"/>
    </row>
    <row r="27" spans="2:5" ht="21" customHeight="1">
      <c r="B27" s="114">
        <v>13</v>
      </c>
      <c r="C27" s="122" t="s">
        <v>281</v>
      </c>
      <c r="D27" s="967"/>
      <c r="E27" s="117"/>
    </row>
    <row r="28" spans="2:5" ht="24">
      <c r="B28" s="114">
        <v>14</v>
      </c>
      <c r="C28" s="122" t="s">
        <v>282</v>
      </c>
      <c r="D28" s="967"/>
      <c r="E28" s="117"/>
    </row>
    <row r="29" spans="2:5">
      <c r="B29" s="114">
        <v>15</v>
      </c>
      <c r="C29" s="122" t="s">
        <v>283</v>
      </c>
      <c r="D29" s="967"/>
      <c r="E29" s="117"/>
    </row>
    <row r="30" spans="2:5" ht="24">
      <c r="B30" s="114">
        <v>16</v>
      </c>
      <c r="C30" s="122" t="s">
        <v>284</v>
      </c>
      <c r="D30" s="967"/>
      <c r="E30" s="117"/>
    </row>
    <row r="31" spans="2:5" ht="48">
      <c r="B31" s="114">
        <v>17</v>
      </c>
      <c r="C31" s="122" t="s">
        <v>285</v>
      </c>
      <c r="D31" s="967"/>
      <c r="E31" s="117"/>
    </row>
    <row r="32" spans="2:5" ht="48">
      <c r="B32" s="114">
        <v>18</v>
      </c>
      <c r="C32" s="122" t="s">
        <v>286</v>
      </c>
      <c r="D32" s="967"/>
      <c r="E32" s="117"/>
    </row>
    <row r="33" spans="2:6" ht="48">
      <c r="B33" s="114">
        <v>19</v>
      </c>
      <c r="C33" s="122" t="s">
        <v>287</v>
      </c>
      <c r="D33" s="967"/>
      <c r="E33" s="117"/>
    </row>
    <row r="34" spans="2:6">
      <c r="B34" s="114">
        <v>20</v>
      </c>
      <c r="C34" s="122" t="s">
        <v>23</v>
      </c>
      <c r="D34" s="967"/>
      <c r="E34" s="117"/>
    </row>
    <row r="35" spans="2:6" ht="24">
      <c r="B35" s="114" t="s">
        <v>288</v>
      </c>
      <c r="C35" s="122" t="s">
        <v>289</v>
      </c>
      <c r="D35" s="967"/>
      <c r="E35" s="117"/>
    </row>
    <row r="36" spans="2:6">
      <c r="B36" s="114" t="s">
        <v>290</v>
      </c>
      <c r="C36" s="122" t="s">
        <v>291</v>
      </c>
      <c r="D36" s="967"/>
      <c r="E36" s="117"/>
    </row>
    <row r="37" spans="2:6">
      <c r="B37" s="114" t="s">
        <v>292</v>
      </c>
      <c r="C37" s="117" t="s">
        <v>293</v>
      </c>
      <c r="D37" s="967"/>
      <c r="E37" s="117"/>
    </row>
    <row r="38" spans="2:6">
      <c r="B38" s="114" t="s">
        <v>294</v>
      </c>
      <c r="C38" s="122" t="s">
        <v>295</v>
      </c>
      <c r="D38" s="967"/>
      <c r="E38" s="117"/>
    </row>
    <row r="39" spans="2:6" ht="36">
      <c r="B39" s="114">
        <v>21</v>
      </c>
      <c r="C39" s="122" t="s">
        <v>296</v>
      </c>
      <c r="D39" s="967"/>
      <c r="E39" s="117"/>
    </row>
    <row r="40" spans="2:6">
      <c r="B40" s="114">
        <v>22</v>
      </c>
      <c r="C40" s="122" t="s">
        <v>297</v>
      </c>
      <c r="D40" s="967"/>
      <c r="E40" s="117"/>
    </row>
    <row r="41" spans="2:6" ht="36">
      <c r="B41" s="114">
        <v>23</v>
      </c>
      <c r="C41" s="122" t="s">
        <v>298</v>
      </c>
      <c r="D41" s="967"/>
      <c r="E41" s="117"/>
    </row>
    <row r="42" spans="2:6">
      <c r="B42" s="114">
        <v>24</v>
      </c>
      <c r="C42" s="122" t="s">
        <v>23</v>
      </c>
      <c r="D42" s="967"/>
      <c r="E42" s="117"/>
    </row>
    <row r="43" spans="2:6">
      <c r="B43" s="114">
        <v>25</v>
      </c>
      <c r="C43" s="122" t="s">
        <v>299</v>
      </c>
      <c r="D43" s="967"/>
      <c r="E43" s="117"/>
    </row>
    <row r="44" spans="2:6">
      <c r="B44" s="114" t="s">
        <v>300</v>
      </c>
      <c r="C44" s="122" t="s">
        <v>301</v>
      </c>
      <c r="D44" s="967"/>
      <c r="E44" s="117"/>
    </row>
    <row r="45" spans="2:6" ht="48">
      <c r="B45" s="114" t="s">
        <v>302</v>
      </c>
      <c r="C45" s="122" t="s">
        <v>303</v>
      </c>
      <c r="D45" s="967"/>
      <c r="E45" s="117"/>
    </row>
    <row r="46" spans="2:6">
      <c r="B46" s="114">
        <v>26</v>
      </c>
      <c r="C46" s="122" t="s">
        <v>23</v>
      </c>
      <c r="D46" s="967"/>
      <c r="E46" s="117"/>
    </row>
    <row r="47" spans="2:6" ht="36">
      <c r="B47" s="114">
        <v>27</v>
      </c>
      <c r="C47" s="122" t="s">
        <v>304</v>
      </c>
      <c r="D47" s="967"/>
      <c r="E47" s="117"/>
      <c r="F47" s="123"/>
    </row>
    <row r="48" spans="2:6">
      <c r="B48" s="114" t="s">
        <v>305</v>
      </c>
      <c r="C48" s="122" t="s">
        <v>306</v>
      </c>
      <c r="D48" s="967"/>
      <c r="E48" s="117"/>
      <c r="F48" s="123"/>
    </row>
    <row r="49" spans="2:5">
      <c r="B49" s="114">
        <v>28</v>
      </c>
      <c r="C49" s="124" t="s">
        <v>307</v>
      </c>
      <c r="D49" s="967">
        <f>SUM(D21:D34,D39:D45,D48)</f>
        <v>-8650710.5462844148</v>
      </c>
      <c r="E49" s="117"/>
    </row>
    <row r="50" spans="2:5">
      <c r="B50" s="114">
        <v>29</v>
      </c>
      <c r="C50" s="124" t="s">
        <v>50</v>
      </c>
      <c r="D50" s="968">
        <f>D19+D49</f>
        <v>92585194.879715592</v>
      </c>
      <c r="E50" s="117"/>
    </row>
    <row r="51" spans="2:5">
      <c r="B51" s="1265" t="s">
        <v>308</v>
      </c>
      <c r="C51" s="1266"/>
      <c r="D51" s="1266"/>
      <c r="E51" s="1267"/>
    </row>
    <row r="52" spans="2:5">
      <c r="B52" s="114">
        <v>30</v>
      </c>
      <c r="C52" s="122" t="s">
        <v>309</v>
      </c>
      <c r="D52" s="967"/>
      <c r="E52" s="116" t="s">
        <v>310</v>
      </c>
    </row>
    <row r="53" spans="2:5">
      <c r="B53" s="114">
        <v>31</v>
      </c>
      <c r="C53" s="122" t="s">
        <v>311</v>
      </c>
      <c r="D53" s="967"/>
      <c r="E53" s="117"/>
    </row>
    <row r="54" spans="2:5">
      <c r="B54" s="114">
        <v>32</v>
      </c>
      <c r="C54" s="122" t="s">
        <v>312</v>
      </c>
      <c r="D54" s="967"/>
      <c r="E54" s="117"/>
    </row>
    <row r="55" spans="2:5" ht="24">
      <c r="B55" s="114">
        <v>33</v>
      </c>
      <c r="C55" s="122" t="s">
        <v>313</v>
      </c>
      <c r="D55" s="967"/>
      <c r="E55" s="117"/>
    </row>
    <row r="56" spans="2:5" s="125" customFormat="1" ht="24">
      <c r="B56" s="114" t="s">
        <v>314</v>
      </c>
      <c r="C56" s="122" t="s">
        <v>315</v>
      </c>
      <c r="D56" s="967"/>
      <c r="E56" s="117"/>
    </row>
    <row r="57" spans="2:5" s="125" customFormat="1" ht="24">
      <c r="B57" s="114" t="s">
        <v>316</v>
      </c>
      <c r="C57" s="122" t="s">
        <v>317</v>
      </c>
      <c r="D57" s="967"/>
      <c r="E57" s="117"/>
    </row>
    <row r="58" spans="2:5" ht="36">
      <c r="B58" s="114">
        <v>34</v>
      </c>
      <c r="C58" s="122" t="s">
        <v>318</v>
      </c>
      <c r="D58" s="967"/>
      <c r="E58" s="117"/>
    </row>
    <row r="59" spans="2:5" ht="21" customHeight="1">
      <c r="B59" s="114">
        <v>35</v>
      </c>
      <c r="C59" s="122" t="s">
        <v>319</v>
      </c>
      <c r="D59" s="967"/>
      <c r="E59" s="117"/>
    </row>
    <row r="60" spans="2:5">
      <c r="B60" s="119">
        <v>36</v>
      </c>
      <c r="C60" s="124" t="s">
        <v>320</v>
      </c>
      <c r="D60" s="968"/>
      <c r="E60" s="117"/>
    </row>
    <row r="61" spans="2:5">
      <c r="B61" s="1265" t="s">
        <v>321</v>
      </c>
      <c r="C61" s="1266"/>
      <c r="D61" s="1266"/>
      <c r="E61" s="1267"/>
    </row>
    <row r="62" spans="2:5" ht="24">
      <c r="B62" s="114">
        <v>37</v>
      </c>
      <c r="C62" s="122" t="s">
        <v>322</v>
      </c>
      <c r="D62" s="967"/>
      <c r="E62" s="117"/>
    </row>
    <row r="63" spans="2:5" ht="48">
      <c r="B63" s="114">
        <v>38</v>
      </c>
      <c r="C63" s="122" t="s">
        <v>323</v>
      </c>
      <c r="D63" s="967"/>
      <c r="E63" s="117"/>
    </row>
    <row r="64" spans="2:5" ht="48">
      <c r="B64" s="114">
        <v>39</v>
      </c>
      <c r="C64" s="122" t="s">
        <v>324</v>
      </c>
      <c r="D64" s="967"/>
      <c r="E64" s="117"/>
    </row>
    <row r="65" spans="1:5" ht="48">
      <c r="B65" s="114">
        <v>40</v>
      </c>
      <c r="C65" s="122" t="s">
        <v>325</v>
      </c>
      <c r="D65" s="967"/>
      <c r="E65" s="117"/>
    </row>
    <row r="66" spans="1:5">
      <c r="B66" s="114">
        <v>41</v>
      </c>
      <c r="C66" s="122" t="s">
        <v>23</v>
      </c>
      <c r="D66" s="967"/>
      <c r="E66" s="117"/>
    </row>
    <row r="67" spans="1:5" ht="24">
      <c r="B67" s="114">
        <v>42</v>
      </c>
      <c r="C67" s="122" t="s">
        <v>326</v>
      </c>
      <c r="D67" s="967"/>
      <c r="E67" s="117"/>
    </row>
    <row r="68" spans="1:5">
      <c r="B68" s="114" t="s">
        <v>327</v>
      </c>
      <c r="C68" s="122" t="s">
        <v>328</v>
      </c>
      <c r="D68" s="967"/>
      <c r="E68" s="117"/>
    </row>
    <row r="69" spans="1:5">
      <c r="B69" s="119">
        <v>43</v>
      </c>
      <c r="C69" s="124" t="s">
        <v>329</v>
      </c>
      <c r="D69" s="968"/>
      <c r="E69" s="117"/>
    </row>
    <row r="70" spans="1:5">
      <c r="B70" s="119">
        <v>44</v>
      </c>
      <c r="C70" s="124" t="s">
        <v>330</v>
      </c>
      <c r="D70" s="968"/>
      <c r="E70" s="117"/>
    </row>
    <row r="71" spans="1:5">
      <c r="B71" s="119">
        <v>45</v>
      </c>
      <c r="C71" s="124" t="s">
        <v>331</v>
      </c>
      <c r="D71" s="968">
        <f>D60+D50</f>
        <v>92585194.879715592</v>
      </c>
      <c r="E71" s="117"/>
    </row>
    <row r="72" spans="1:5">
      <c r="B72" s="1265" t="s">
        <v>332</v>
      </c>
      <c r="C72" s="1266"/>
      <c r="D72" s="1266"/>
      <c r="E72" s="1267"/>
    </row>
    <row r="73" spans="1:5">
      <c r="B73" s="114">
        <v>46</v>
      </c>
      <c r="C73" s="122" t="s">
        <v>309</v>
      </c>
      <c r="D73" s="967"/>
      <c r="E73" s="117"/>
    </row>
    <row r="74" spans="1:5" ht="36">
      <c r="B74" s="114">
        <v>47</v>
      </c>
      <c r="C74" s="122" t="s">
        <v>333</v>
      </c>
      <c r="D74" s="967"/>
      <c r="E74" s="117"/>
    </row>
    <row r="75" spans="1:5" s="125" customFormat="1" ht="24">
      <c r="A75" s="126"/>
      <c r="B75" s="114" t="s">
        <v>334</v>
      </c>
      <c r="C75" s="122" t="s">
        <v>335</v>
      </c>
      <c r="D75" s="967"/>
      <c r="E75" s="117"/>
    </row>
    <row r="76" spans="1:5" s="125" customFormat="1" ht="24">
      <c r="A76" s="126"/>
      <c r="B76" s="114" t="s">
        <v>336</v>
      </c>
      <c r="C76" s="122" t="s">
        <v>337</v>
      </c>
      <c r="D76" s="967"/>
      <c r="E76" s="117"/>
    </row>
    <row r="77" spans="1:5" ht="48">
      <c r="B77" s="114">
        <v>48</v>
      </c>
      <c r="C77" s="122" t="s">
        <v>338</v>
      </c>
      <c r="D77" s="967"/>
      <c r="E77" s="117"/>
    </row>
    <row r="78" spans="1:5" ht="21.6" customHeight="1">
      <c r="B78" s="114">
        <v>49</v>
      </c>
      <c r="C78" s="122" t="s">
        <v>339</v>
      </c>
      <c r="D78" s="967"/>
      <c r="E78" s="117"/>
    </row>
    <row r="79" spans="1:5">
      <c r="B79" s="114">
        <v>50</v>
      </c>
      <c r="C79" s="122" t="s">
        <v>340</v>
      </c>
      <c r="D79" s="967"/>
      <c r="E79" s="117"/>
    </row>
    <row r="80" spans="1:5">
      <c r="B80" s="119">
        <v>51</v>
      </c>
      <c r="C80" s="124" t="s">
        <v>341</v>
      </c>
      <c r="D80" s="968"/>
      <c r="E80" s="121"/>
    </row>
    <row r="81" spans="2:5">
      <c r="B81" s="1265" t="s">
        <v>342</v>
      </c>
      <c r="C81" s="1266"/>
      <c r="D81" s="1266"/>
      <c r="E81" s="1267"/>
    </row>
    <row r="82" spans="2:5" ht="24">
      <c r="B82" s="114">
        <v>52</v>
      </c>
      <c r="C82" s="122" t="s">
        <v>343</v>
      </c>
      <c r="D82" s="967"/>
      <c r="E82" s="117"/>
    </row>
    <row r="83" spans="2:5" ht="48">
      <c r="B83" s="114">
        <v>53</v>
      </c>
      <c r="C83" s="122" t="s">
        <v>344</v>
      </c>
      <c r="D83" s="967"/>
      <c r="E83" s="117"/>
    </row>
    <row r="84" spans="2:5" ht="48">
      <c r="B84" s="114">
        <v>54</v>
      </c>
      <c r="C84" s="122" t="s">
        <v>345</v>
      </c>
      <c r="D84" s="967"/>
      <c r="E84" s="117"/>
    </row>
    <row r="85" spans="2:5">
      <c r="B85" s="114" t="s">
        <v>346</v>
      </c>
      <c r="C85" s="122" t="s">
        <v>23</v>
      </c>
      <c r="D85" s="967"/>
      <c r="E85" s="117"/>
    </row>
    <row r="86" spans="2:5" ht="48">
      <c r="B86" s="114">
        <v>55</v>
      </c>
      <c r="C86" s="122" t="s">
        <v>347</v>
      </c>
      <c r="D86" s="967"/>
      <c r="E86" s="117"/>
    </row>
    <row r="87" spans="2:5">
      <c r="B87" s="114">
        <v>56</v>
      </c>
      <c r="C87" s="122" t="s">
        <v>23</v>
      </c>
      <c r="D87" s="967"/>
      <c r="E87" s="117"/>
    </row>
    <row r="88" spans="2:5" ht="36">
      <c r="B88" s="114" t="s">
        <v>348</v>
      </c>
      <c r="C88" s="117" t="s">
        <v>349</v>
      </c>
      <c r="D88" s="968"/>
      <c r="E88" s="117"/>
    </row>
    <row r="89" spans="2:5">
      <c r="B89" s="114" t="s">
        <v>350</v>
      </c>
      <c r="C89" s="117" t="s">
        <v>351</v>
      </c>
      <c r="D89" s="968"/>
      <c r="E89" s="117"/>
    </row>
    <row r="90" spans="2:5">
      <c r="B90" s="119">
        <v>57</v>
      </c>
      <c r="C90" s="121" t="s">
        <v>352</v>
      </c>
      <c r="D90" s="968"/>
      <c r="E90" s="117"/>
    </row>
    <row r="91" spans="2:5">
      <c r="B91" s="119">
        <v>58</v>
      </c>
      <c r="C91" s="121" t="s">
        <v>353</v>
      </c>
      <c r="D91" s="968"/>
      <c r="E91" s="117"/>
    </row>
    <row r="92" spans="2:5">
      <c r="B92" s="119">
        <v>59</v>
      </c>
      <c r="C92" s="121" t="s">
        <v>354</v>
      </c>
      <c r="D92" s="968">
        <f>D91+D71</f>
        <v>92585194.879715592</v>
      </c>
      <c r="E92" s="117"/>
    </row>
    <row r="93" spans="2:5">
      <c r="B93" s="119">
        <v>60</v>
      </c>
      <c r="C93" s="121" t="s">
        <v>4</v>
      </c>
      <c r="D93" s="968">
        <v>412627619.3986302</v>
      </c>
      <c r="E93" s="121"/>
    </row>
    <row r="94" spans="2:5">
      <c r="B94" s="1265" t="s">
        <v>355</v>
      </c>
      <c r="C94" s="1266"/>
      <c r="D94" s="1266"/>
      <c r="E94" s="1267"/>
    </row>
    <row r="95" spans="2:5">
      <c r="B95" s="114">
        <v>61</v>
      </c>
      <c r="C95" s="122" t="s">
        <v>356</v>
      </c>
      <c r="D95" s="971">
        <f>D50/D93</f>
        <v>0.22437953866164043</v>
      </c>
      <c r="E95" s="117"/>
    </row>
    <row r="96" spans="2:5">
      <c r="B96" s="114">
        <v>62</v>
      </c>
      <c r="C96" s="122" t="s">
        <v>357</v>
      </c>
      <c r="D96" s="971">
        <f>D71/D93</f>
        <v>0.22437953866164043</v>
      </c>
      <c r="E96" s="117"/>
    </row>
    <row r="97" spans="2:5">
      <c r="B97" s="114">
        <v>63</v>
      </c>
      <c r="C97" s="122" t="s">
        <v>358</v>
      </c>
      <c r="D97" s="971">
        <f>D92/D93</f>
        <v>0.22437953866164043</v>
      </c>
      <c r="E97" s="117"/>
    </row>
    <row r="98" spans="2:5" ht="14.4" customHeight="1">
      <c r="B98" s="114">
        <v>64</v>
      </c>
      <c r="C98" s="122" t="s">
        <v>359</v>
      </c>
      <c r="D98" s="971">
        <f>4.5%+SUM(D99,D100,D101,D102)</f>
        <v>9.9772958224276259E-2</v>
      </c>
      <c r="E98" s="117"/>
    </row>
    <row r="99" spans="2:5" ht="17.399999999999999" customHeight="1">
      <c r="B99" s="114">
        <v>65</v>
      </c>
      <c r="C99" s="117" t="s">
        <v>360</v>
      </c>
      <c r="D99" s="971">
        <v>2.5000000000000001E-2</v>
      </c>
      <c r="E99" s="117"/>
    </row>
    <row r="100" spans="2:5">
      <c r="B100" s="114">
        <v>66</v>
      </c>
      <c r="C100" s="117" t="s">
        <v>361</v>
      </c>
      <c r="D100" s="971">
        <v>4.7729582242762572E-3</v>
      </c>
      <c r="E100" s="117"/>
    </row>
    <row r="101" spans="2:5">
      <c r="B101" s="114">
        <v>67</v>
      </c>
      <c r="C101" s="117" t="s">
        <v>362</v>
      </c>
      <c r="D101" s="971">
        <v>2.5000000000000001E-2</v>
      </c>
      <c r="E101" s="117"/>
    </row>
    <row r="102" spans="2:5" ht="24">
      <c r="B102" s="114" t="s">
        <v>363</v>
      </c>
      <c r="C102" s="122" t="s">
        <v>364</v>
      </c>
      <c r="D102" s="971">
        <v>0</v>
      </c>
      <c r="E102" s="117"/>
    </row>
    <row r="103" spans="2:5" ht="24">
      <c r="B103" s="114" t="s">
        <v>365</v>
      </c>
      <c r="C103" s="122" t="s">
        <v>366</v>
      </c>
      <c r="D103" s="971"/>
      <c r="E103" s="117"/>
    </row>
    <row r="104" spans="2:5" ht="24">
      <c r="B104" s="114">
        <v>68</v>
      </c>
      <c r="C104" s="124" t="s">
        <v>367</v>
      </c>
      <c r="D104" s="971">
        <f>D95-8%</f>
        <v>0.14437953866164044</v>
      </c>
      <c r="E104" s="117"/>
    </row>
    <row r="105" spans="2:5">
      <c r="B105" s="1265" t="s">
        <v>368</v>
      </c>
      <c r="C105" s="1266"/>
      <c r="D105" s="1266"/>
      <c r="E105" s="1267"/>
    </row>
    <row r="106" spans="2:5">
      <c r="B106" s="114">
        <v>69</v>
      </c>
      <c r="C106" s="127" t="s">
        <v>369</v>
      </c>
      <c r="D106" s="967"/>
      <c r="E106" s="117"/>
    </row>
    <row r="107" spans="2:5">
      <c r="B107" s="114">
        <v>70</v>
      </c>
      <c r="C107" s="127" t="s">
        <v>369</v>
      </c>
      <c r="D107" s="967"/>
      <c r="E107" s="117"/>
    </row>
    <row r="108" spans="2:5">
      <c r="B108" s="114">
        <v>71</v>
      </c>
      <c r="C108" s="127" t="s">
        <v>369</v>
      </c>
      <c r="D108" s="967"/>
      <c r="E108" s="117"/>
    </row>
    <row r="109" spans="2:5">
      <c r="B109" s="1265" t="s">
        <v>370</v>
      </c>
      <c r="C109" s="1266"/>
      <c r="D109" s="1266"/>
      <c r="E109" s="1267"/>
    </row>
    <row r="110" spans="2:5" ht="32.25" customHeight="1">
      <c r="B110" s="1271">
        <v>72</v>
      </c>
      <c r="C110" s="1274" t="s">
        <v>371</v>
      </c>
      <c r="D110" s="1277">
        <v>373249.99099999998</v>
      </c>
      <c r="E110" s="1280"/>
    </row>
    <row r="111" spans="2:5" ht="11.1" customHeight="1">
      <c r="B111" s="1272"/>
      <c r="C111" s="1275"/>
      <c r="D111" s="1278"/>
      <c r="E111" s="1281"/>
    </row>
    <row r="112" spans="2:5">
      <c r="B112" s="1273"/>
      <c r="C112" s="1276"/>
      <c r="D112" s="1279"/>
      <c r="E112" s="1282"/>
    </row>
    <row r="113" spans="2:5" ht="48">
      <c r="B113" s="114">
        <v>73</v>
      </c>
      <c r="C113" s="122" t="s">
        <v>372</v>
      </c>
      <c r="D113" s="967">
        <v>169327.08799999999</v>
      </c>
      <c r="E113" s="117"/>
    </row>
    <row r="114" spans="2:5">
      <c r="B114" s="114">
        <v>74</v>
      </c>
      <c r="C114" s="122" t="s">
        <v>23</v>
      </c>
      <c r="D114" s="967"/>
      <c r="E114" s="117"/>
    </row>
    <row r="115" spans="2:5" ht="36">
      <c r="B115" s="114">
        <v>75</v>
      </c>
      <c r="C115" s="122" t="s">
        <v>373</v>
      </c>
      <c r="D115" s="967"/>
      <c r="E115" s="117"/>
    </row>
    <row r="116" spans="2:5">
      <c r="B116" s="1265" t="s">
        <v>374</v>
      </c>
      <c r="C116" s="1266"/>
      <c r="D116" s="1266"/>
      <c r="E116" s="1267"/>
    </row>
    <row r="117" spans="2:5" ht="24">
      <c r="B117" s="114">
        <v>76</v>
      </c>
      <c r="C117" s="122" t="s">
        <v>375</v>
      </c>
      <c r="D117" s="967">
        <v>0</v>
      </c>
      <c r="E117" s="117"/>
    </row>
    <row r="118" spans="2:5" ht="24">
      <c r="B118" s="114">
        <v>77</v>
      </c>
      <c r="C118" s="122" t="s">
        <v>376</v>
      </c>
      <c r="D118" s="967">
        <v>175800.6855005988</v>
      </c>
      <c r="E118" s="117"/>
    </row>
    <row r="119" spans="2:5" ht="24">
      <c r="B119" s="114">
        <v>78</v>
      </c>
      <c r="C119" s="122" t="s">
        <v>377</v>
      </c>
      <c r="D119" s="967">
        <v>0</v>
      </c>
      <c r="E119" s="117"/>
    </row>
    <row r="120" spans="2:5" ht="24">
      <c r="B120" s="114">
        <v>79</v>
      </c>
      <c r="C120" s="122" t="s">
        <v>378</v>
      </c>
      <c r="D120" s="967">
        <v>1981961.5417313769</v>
      </c>
      <c r="E120" s="117"/>
    </row>
    <row r="121" spans="2:5">
      <c r="B121" s="1268" t="s">
        <v>379</v>
      </c>
      <c r="C121" s="1269"/>
      <c r="D121" s="1269"/>
      <c r="E121" s="1270"/>
    </row>
    <row r="122" spans="2:5" ht="24">
      <c r="B122" s="114">
        <v>80</v>
      </c>
      <c r="C122" s="122" t="s">
        <v>380</v>
      </c>
      <c r="D122" s="969"/>
      <c r="E122" s="117"/>
    </row>
    <row r="123" spans="2:5" ht="24">
      <c r="B123" s="114">
        <v>81</v>
      </c>
      <c r="C123" s="122" t="s">
        <v>381</v>
      </c>
      <c r="D123" s="969"/>
      <c r="E123" s="117" t="s">
        <v>145</v>
      </c>
    </row>
    <row r="124" spans="2:5" ht="24">
      <c r="B124" s="114">
        <v>82</v>
      </c>
      <c r="C124" s="122" t="s">
        <v>382</v>
      </c>
      <c r="D124" s="970"/>
      <c r="E124" s="117"/>
    </row>
    <row r="125" spans="2:5" ht="24">
      <c r="B125" s="114">
        <v>83</v>
      </c>
      <c r="C125" s="122" t="s">
        <v>383</v>
      </c>
      <c r="D125" s="970"/>
      <c r="E125" s="117"/>
    </row>
    <row r="126" spans="2:5" ht="24">
      <c r="B126" s="114">
        <v>84</v>
      </c>
      <c r="C126" s="122" t="s">
        <v>384</v>
      </c>
      <c r="D126" s="970"/>
      <c r="E126" s="117"/>
    </row>
    <row r="127" spans="2:5" ht="24">
      <c r="B127" s="114">
        <v>85</v>
      </c>
      <c r="C127" s="122" t="s">
        <v>385</v>
      </c>
      <c r="D127" s="970"/>
      <c r="E127" s="117"/>
    </row>
    <row r="128" spans="2:5">
      <c r="B128" s="128"/>
    </row>
    <row r="129" spans="2:2">
      <c r="B129" s="128"/>
    </row>
    <row r="130" spans="2:2">
      <c r="B130" s="129"/>
    </row>
    <row r="131" spans="2:2">
      <c r="B131" s="129"/>
    </row>
    <row r="132" spans="2:2">
      <c r="B132" s="129"/>
    </row>
    <row r="133" spans="2:2">
      <c r="B133" s="129"/>
    </row>
  </sheetData>
  <mergeCells count="15">
    <mergeCell ref="B81:E81"/>
    <mergeCell ref="B8:E8"/>
    <mergeCell ref="B20:E20"/>
    <mergeCell ref="B51:E51"/>
    <mergeCell ref="B61:E61"/>
    <mergeCell ref="B72:E72"/>
    <mergeCell ref="B116:E116"/>
    <mergeCell ref="B121:E121"/>
    <mergeCell ref="B94:E94"/>
    <mergeCell ref="B105:E105"/>
    <mergeCell ref="B109:E109"/>
    <mergeCell ref="B110:B112"/>
    <mergeCell ref="C110:C112"/>
    <mergeCell ref="D110:D112"/>
    <mergeCell ref="E110:E11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I44" sqref="I44"/>
    </sheetView>
  </sheetViews>
  <sheetFormatPr defaultRowHeight="14.4"/>
  <sheetData>
    <row r="2" spans="2:12" ht="22.5" customHeight="1">
      <c r="B2" s="580" t="s">
        <v>1836</v>
      </c>
    </row>
    <row r="3" spans="2:12" ht="20.25" customHeight="1">
      <c r="B3" s="581" t="s">
        <v>1837</v>
      </c>
    </row>
    <row r="5" spans="2:12">
      <c r="B5" s="1217" t="s">
        <v>3</v>
      </c>
      <c r="C5" s="1218"/>
      <c r="D5" s="1218"/>
      <c r="E5" s="1218"/>
      <c r="F5" s="1218"/>
      <c r="G5" s="1218"/>
      <c r="H5" s="1218"/>
      <c r="I5" s="1218"/>
      <c r="J5" s="1218"/>
      <c r="K5" s="1218"/>
      <c r="L5" s="1219"/>
    </row>
    <row r="6" spans="2:12">
      <c r="B6" s="1220" t="s">
        <v>0</v>
      </c>
      <c r="C6" s="1216"/>
      <c r="D6" s="1216"/>
      <c r="E6" s="1216"/>
      <c r="F6" s="1216"/>
      <c r="G6" s="1216"/>
      <c r="H6" s="1216"/>
      <c r="I6" s="1216"/>
      <c r="J6" s="1216"/>
      <c r="K6" s="1216"/>
      <c r="L6" s="1221"/>
    </row>
    <row r="7" spans="2:12" ht="22.5" customHeight="1">
      <c r="B7" s="1220" t="s">
        <v>1</v>
      </c>
      <c r="C7" s="1216"/>
      <c r="D7" s="1216"/>
      <c r="E7" s="1216"/>
      <c r="F7" s="1216"/>
      <c r="G7" s="1216"/>
      <c r="H7" s="1216"/>
      <c r="I7" s="1216"/>
      <c r="J7" s="1216"/>
      <c r="K7" s="1216"/>
      <c r="L7" s="1221"/>
    </row>
    <row r="8" spans="2:12">
      <c r="B8" s="1220" t="s">
        <v>2</v>
      </c>
      <c r="C8" s="1216"/>
      <c r="D8" s="1216"/>
      <c r="E8" s="1216"/>
      <c r="F8" s="1216"/>
      <c r="G8" s="1216"/>
      <c r="H8" s="1216"/>
      <c r="I8" s="1216"/>
      <c r="J8" s="1216"/>
      <c r="K8" s="1216"/>
      <c r="L8" s="1221"/>
    </row>
    <row r="9" spans="2:12" ht="22.5" customHeight="1">
      <c r="B9" s="1222" t="s">
        <v>119</v>
      </c>
      <c r="C9" s="1223"/>
      <c r="D9" s="1223"/>
      <c r="E9" s="1223"/>
      <c r="F9" s="1223"/>
      <c r="G9" s="1223"/>
      <c r="H9" s="1223"/>
      <c r="I9" s="1223"/>
      <c r="J9" s="1223"/>
      <c r="K9" s="1223"/>
      <c r="L9" s="1224"/>
    </row>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B1:T43"/>
  <sheetViews>
    <sheetView showGridLines="0" zoomScale="90" zoomScaleNormal="100" workbookViewId="0">
      <selection activeCell="K13" sqref="K13"/>
    </sheetView>
  </sheetViews>
  <sheetFormatPr defaultColWidth="9" defaultRowHeight="14.4"/>
  <cols>
    <col min="3" max="3" width="53" customWidth="1"/>
    <col min="4" max="4" width="39.5546875" customWidth="1"/>
    <col min="5" max="5" width="37.109375" customWidth="1"/>
    <col min="6" max="6" width="20.44140625" customWidth="1"/>
    <col min="8" max="8" width="14.109375" bestFit="1" customWidth="1"/>
  </cols>
  <sheetData>
    <row r="1" spans="2:20" ht="15.6">
      <c r="C1" s="130"/>
    </row>
    <row r="2" spans="2:20" ht="18">
      <c r="B2" s="131" t="s">
        <v>253</v>
      </c>
    </row>
    <row r="3" spans="2:20" ht="15" customHeight="1">
      <c r="B3" s="1286" t="s">
        <v>386</v>
      </c>
      <c r="C3" s="1286"/>
      <c r="D3" s="1286"/>
      <c r="E3" s="1286"/>
      <c r="F3" s="1286"/>
      <c r="G3" s="132"/>
      <c r="H3" s="132"/>
      <c r="I3" s="132"/>
      <c r="J3" s="132"/>
      <c r="K3" s="132"/>
      <c r="L3" s="132"/>
      <c r="M3" s="132"/>
      <c r="N3" s="132"/>
      <c r="O3" s="132"/>
      <c r="P3" s="132"/>
      <c r="Q3" s="132"/>
      <c r="R3" s="132"/>
      <c r="S3" s="132"/>
      <c r="T3" s="132"/>
    </row>
    <row r="4" spans="2:20">
      <c r="B4" s="1286"/>
      <c r="C4" s="1286"/>
      <c r="D4" s="1286"/>
      <c r="E4" s="1286"/>
      <c r="F4" s="1286"/>
      <c r="G4" s="132"/>
      <c r="H4" s="132"/>
      <c r="I4" s="132"/>
      <c r="J4" s="132"/>
      <c r="K4" s="132"/>
      <c r="L4" s="132"/>
      <c r="M4" s="132"/>
      <c r="N4" s="132"/>
      <c r="O4" s="132"/>
      <c r="P4" s="132"/>
      <c r="Q4" s="132"/>
      <c r="R4" s="132"/>
      <c r="S4" s="132"/>
      <c r="T4" s="132"/>
    </row>
    <row r="5" spans="2:20">
      <c r="B5" s="1286"/>
      <c r="C5" s="1286"/>
      <c r="D5" s="1286"/>
      <c r="E5" s="1286"/>
      <c r="F5" s="1286"/>
      <c r="G5" s="132"/>
      <c r="H5" s="132"/>
      <c r="I5" s="132"/>
      <c r="J5" s="132"/>
      <c r="K5" s="132"/>
      <c r="L5" s="132"/>
      <c r="M5" s="132"/>
      <c r="N5" s="132"/>
      <c r="O5" s="132"/>
      <c r="P5" s="132"/>
      <c r="Q5" s="132"/>
      <c r="R5" s="132"/>
      <c r="S5" s="132"/>
      <c r="T5" s="132"/>
    </row>
    <row r="6" spans="2:20">
      <c r="B6" s="1"/>
      <c r="C6" s="22"/>
      <c r="D6" s="36" t="s">
        <v>6</v>
      </c>
      <c r="E6" s="36" t="s">
        <v>7</v>
      </c>
      <c r="F6" s="36" t="s">
        <v>8</v>
      </c>
    </row>
    <row r="7" spans="2:20">
      <c r="B7" s="1"/>
      <c r="C7" s="133"/>
      <c r="D7" s="134" t="s">
        <v>387</v>
      </c>
      <c r="E7" s="134" t="s">
        <v>388</v>
      </c>
      <c r="F7" s="134" t="s">
        <v>389</v>
      </c>
    </row>
    <row r="8" spans="2:20">
      <c r="B8" s="1"/>
      <c r="C8" s="133"/>
      <c r="D8" s="134" t="s">
        <v>390</v>
      </c>
      <c r="E8" s="134" t="s">
        <v>390</v>
      </c>
      <c r="F8" s="134"/>
    </row>
    <row r="9" spans="2:20" ht="30" customHeight="1">
      <c r="B9" s="1287" t="s">
        <v>391</v>
      </c>
      <c r="C9" s="1288"/>
      <c r="D9" s="1288"/>
      <c r="E9" s="1288"/>
      <c r="F9" s="1289"/>
    </row>
    <row r="10" spans="2:20" ht="28.8">
      <c r="B10" s="135">
        <v>1</v>
      </c>
      <c r="C10" s="27" t="s">
        <v>2160</v>
      </c>
      <c r="D10" s="1003">
        <v>39762126068</v>
      </c>
      <c r="E10" s="1003">
        <v>39762126068</v>
      </c>
      <c r="F10" s="36"/>
    </row>
    <row r="11" spans="2:20">
      <c r="B11" s="135">
        <v>2</v>
      </c>
      <c r="C11" s="27" t="s">
        <v>2151</v>
      </c>
      <c r="D11" s="1003">
        <v>44086649806</v>
      </c>
      <c r="E11" s="1003">
        <v>44086649806</v>
      </c>
      <c r="F11" s="36"/>
    </row>
    <row r="12" spans="2:20" ht="28.8">
      <c r="B12" s="135">
        <v>3</v>
      </c>
      <c r="C12" s="27" t="s">
        <v>2152</v>
      </c>
      <c r="D12" s="1003">
        <v>1410361267</v>
      </c>
      <c r="E12" s="1003">
        <v>1410361267</v>
      </c>
      <c r="F12" s="36"/>
    </row>
    <row r="13" spans="2:20" ht="28.8">
      <c r="B13" s="135">
        <v>4</v>
      </c>
      <c r="C13" s="27" t="s">
        <v>2153</v>
      </c>
      <c r="D13" s="1003">
        <v>18786883737</v>
      </c>
      <c r="E13" s="1003">
        <v>18786883737</v>
      </c>
      <c r="F13" s="36"/>
    </row>
    <row r="14" spans="2:20">
      <c r="B14" s="135">
        <v>5</v>
      </c>
      <c r="C14" s="27" t="s">
        <v>2161</v>
      </c>
      <c r="D14" s="1003">
        <v>1658557009448</v>
      </c>
      <c r="E14" s="1003">
        <v>1658557009448</v>
      </c>
      <c r="F14" s="36"/>
    </row>
    <row r="15" spans="2:20">
      <c r="B15" s="135">
        <v>6</v>
      </c>
      <c r="C15" s="27" t="s">
        <v>2162</v>
      </c>
      <c r="D15" s="1003">
        <v>30338429677</v>
      </c>
      <c r="E15" s="1003">
        <v>30338429677</v>
      </c>
      <c r="F15" s="36"/>
    </row>
    <row r="16" spans="2:20" ht="43.2">
      <c r="B16" s="135">
        <v>7</v>
      </c>
      <c r="C16" s="27" t="s">
        <v>2154</v>
      </c>
      <c r="D16" s="1003">
        <v>-18222661422</v>
      </c>
      <c r="E16" s="1003">
        <v>-18222661422</v>
      </c>
      <c r="F16" s="36"/>
    </row>
    <row r="17" spans="2:8" ht="28.8">
      <c r="B17" s="135">
        <v>8</v>
      </c>
      <c r="C17" s="27" t="s">
        <v>2155</v>
      </c>
      <c r="D17" s="1005">
        <v>86351887</v>
      </c>
      <c r="E17" s="1005">
        <v>96824043</v>
      </c>
      <c r="F17" s="36"/>
    </row>
    <row r="18" spans="2:8">
      <c r="B18" s="135">
        <v>9</v>
      </c>
      <c r="C18" s="27" t="s">
        <v>2156</v>
      </c>
      <c r="D18" s="1003">
        <v>13643052394</v>
      </c>
      <c r="E18" s="1003">
        <v>13666408160</v>
      </c>
      <c r="F18" s="36"/>
    </row>
    <row r="19" spans="2:8">
      <c r="B19" s="135">
        <v>10</v>
      </c>
      <c r="C19" s="27" t="s">
        <v>2157</v>
      </c>
      <c r="D19" s="1003">
        <v>11163591972</v>
      </c>
      <c r="E19" s="1003">
        <v>11163591972</v>
      </c>
      <c r="F19" s="36"/>
    </row>
    <row r="20" spans="2:8">
      <c r="B20" s="135">
        <v>11</v>
      </c>
      <c r="C20" s="27" t="s">
        <v>2158</v>
      </c>
      <c r="D20" s="1003">
        <v>2344309798</v>
      </c>
      <c r="E20" s="1003">
        <v>2344309798</v>
      </c>
      <c r="F20" s="36"/>
    </row>
    <row r="21" spans="2:8">
      <c r="B21" s="135">
        <v>12</v>
      </c>
      <c r="C21" s="27" t="s">
        <v>1377</v>
      </c>
      <c r="D21" s="1003">
        <v>3554799327</v>
      </c>
      <c r="E21" s="1003">
        <v>3531443561</v>
      </c>
      <c r="F21" s="36"/>
    </row>
    <row r="22" spans="2:8">
      <c r="B22" s="135">
        <v>13</v>
      </c>
      <c r="C22" s="27" t="s">
        <v>2159</v>
      </c>
      <c r="D22" s="1003">
        <v>20351593</v>
      </c>
      <c r="E22" s="1003">
        <v>20351593</v>
      </c>
      <c r="F22" s="36"/>
    </row>
    <row r="23" spans="2:8">
      <c r="B23" s="135">
        <v>14</v>
      </c>
      <c r="C23" s="138" t="s">
        <v>392</v>
      </c>
      <c r="D23" s="1003">
        <f>SUM(D10:D22)</f>
        <v>1805531255552</v>
      </c>
      <c r="E23" s="1003">
        <f>SUM(E10:E22)</f>
        <v>1805541727708</v>
      </c>
      <c r="F23" s="36"/>
      <c r="H23" s="1004"/>
    </row>
    <row r="24" spans="2:8" ht="30" customHeight="1">
      <c r="B24" s="1287" t="s">
        <v>393</v>
      </c>
      <c r="C24" s="1288"/>
      <c r="D24" s="1288"/>
      <c r="E24" s="1288"/>
      <c r="F24" s="1289"/>
    </row>
    <row r="25" spans="2:8">
      <c r="B25" s="135">
        <v>1</v>
      </c>
      <c r="C25" s="27" t="s">
        <v>2163</v>
      </c>
      <c r="D25" s="1003">
        <v>44686001171</v>
      </c>
      <c r="E25" s="1003">
        <v>44686001171</v>
      </c>
      <c r="F25" s="139"/>
    </row>
    <row r="26" spans="2:8" ht="28.8">
      <c r="B26" s="135">
        <v>2</v>
      </c>
      <c r="C26" s="27" t="s">
        <v>2164</v>
      </c>
      <c r="D26" s="1003">
        <v>24543918025</v>
      </c>
      <c r="E26" s="1003">
        <v>24543918025</v>
      </c>
      <c r="F26" s="139"/>
    </row>
    <row r="27" spans="2:8">
      <c r="B27" s="135">
        <v>3</v>
      </c>
      <c r="C27" s="27" t="s">
        <v>2165</v>
      </c>
      <c r="D27" s="1003">
        <v>1605831529173</v>
      </c>
      <c r="E27" s="1003">
        <v>1605831529173</v>
      </c>
      <c r="F27" s="139"/>
    </row>
    <row r="28" spans="2:8">
      <c r="B28" s="135">
        <v>4</v>
      </c>
      <c r="C28" s="27" t="s">
        <v>2162</v>
      </c>
      <c r="D28" s="1003">
        <v>28408912726</v>
      </c>
      <c r="E28" s="1003">
        <v>28408912726</v>
      </c>
      <c r="F28" s="139"/>
    </row>
    <row r="29" spans="2:8" ht="43.2">
      <c r="B29" s="135">
        <v>5</v>
      </c>
      <c r="C29" s="27" t="s">
        <v>2154</v>
      </c>
      <c r="D29" s="1003">
        <v>-23280251295</v>
      </c>
      <c r="E29" s="1003">
        <v>-23280251295</v>
      </c>
      <c r="F29" s="139"/>
    </row>
    <row r="30" spans="2:8">
      <c r="B30" s="135">
        <v>6</v>
      </c>
      <c r="C30" s="27" t="s">
        <v>2166</v>
      </c>
      <c r="D30" s="1003">
        <v>539623088</v>
      </c>
      <c r="E30" s="1003">
        <v>539623088</v>
      </c>
      <c r="F30" s="139"/>
    </row>
    <row r="31" spans="2:8">
      <c r="B31" s="135">
        <v>7</v>
      </c>
      <c r="C31" s="27" t="s">
        <v>2167</v>
      </c>
      <c r="D31" s="1003">
        <v>1023346592</v>
      </c>
      <c r="E31" s="1003">
        <v>1023346592</v>
      </c>
      <c r="F31" s="139"/>
    </row>
    <row r="32" spans="2:8">
      <c r="B32" s="135">
        <v>8</v>
      </c>
      <c r="C32" s="27" t="s">
        <v>2168</v>
      </c>
      <c r="D32" s="1003">
        <v>0</v>
      </c>
      <c r="E32" s="1003">
        <v>0</v>
      </c>
      <c r="F32" s="139"/>
    </row>
    <row r="33" spans="2:6">
      <c r="B33" s="135">
        <v>9</v>
      </c>
      <c r="C33" s="27" t="s">
        <v>2169</v>
      </c>
      <c r="D33" s="1005">
        <v>6408839692</v>
      </c>
      <c r="E33" s="1005">
        <v>6411183204</v>
      </c>
      <c r="F33" s="139"/>
    </row>
    <row r="34" spans="2:6">
      <c r="B34" s="135">
        <v>10</v>
      </c>
      <c r="C34" s="27" t="s">
        <v>2170</v>
      </c>
      <c r="D34" s="1003">
        <v>0</v>
      </c>
      <c r="E34" s="1003">
        <v>0</v>
      </c>
      <c r="F34" s="139"/>
    </row>
    <row r="35" spans="2:6">
      <c r="B35" s="135">
        <v>11</v>
      </c>
      <c r="C35" s="138" t="s">
        <v>394</v>
      </c>
      <c r="D35" s="1003">
        <f>SUM(D25:D34)</f>
        <v>1688161919172</v>
      </c>
      <c r="E35" s="1003">
        <f>SUM(E25:E34)</f>
        <v>1688164262684</v>
      </c>
      <c r="F35" s="139"/>
    </row>
    <row r="36" spans="2:6" ht="28.8">
      <c r="B36" s="140" t="s">
        <v>235</v>
      </c>
      <c r="C36" s="141"/>
      <c r="D36" s="142"/>
      <c r="E36" s="142"/>
      <c r="F36" s="143"/>
    </row>
    <row r="37" spans="2:6">
      <c r="B37" s="135">
        <v>1</v>
      </c>
      <c r="C37" s="27" t="s">
        <v>690</v>
      </c>
      <c r="D37" s="1003">
        <v>5855000040</v>
      </c>
      <c r="E37" s="1003">
        <v>5855000040</v>
      </c>
      <c r="F37" s="139">
        <v>1</v>
      </c>
    </row>
    <row r="38" spans="2:6">
      <c r="B38" s="135">
        <v>2</v>
      </c>
      <c r="C38" s="137" t="s">
        <v>2171</v>
      </c>
      <c r="D38" s="1003">
        <v>20928551681</v>
      </c>
      <c r="E38" s="1003">
        <v>20928551681</v>
      </c>
      <c r="F38" s="139">
        <v>2</v>
      </c>
    </row>
    <row r="39" spans="2:6">
      <c r="B39" s="135">
        <v>3</v>
      </c>
      <c r="C39" s="137" t="s">
        <v>2172</v>
      </c>
      <c r="D39" s="1003">
        <v>-1184183731</v>
      </c>
      <c r="E39" s="1003">
        <v>-1184183731</v>
      </c>
      <c r="F39" s="139"/>
    </row>
    <row r="40" spans="2:6">
      <c r="B40" s="135">
        <v>4</v>
      </c>
      <c r="C40" s="27" t="s">
        <v>2173</v>
      </c>
      <c r="D40" s="1005">
        <v>56927920456</v>
      </c>
      <c r="E40" s="1005">
        <v>55352625250</v>
      </c>
      <c r="F40" s="139"/>
    </row>
    <row r="41" spans="2:6">
      <c r="B41" s="135">
        <v>5</v>
      </c>
      <c r="C41" s="632" t="s">
        <v>2174</v>
      </c>
      <c r="D41" s="1005">
        <v>18686647768</v>
      </c>
      <c r="E41" s="1005">
        <v>20265840618</v>
      </c>
      <c r="F41" s="980"/>
    </row>
    <row r="42" spans="2:6">
      <c r="B42" s="135">
        <v>6</v>
      </c>
      <c r="C42" t="s">
        <v>2175</v>
      </c>
      <c r="D42" s="1005">
        <v>16155400166</v>
      </c>
      <c r="E42" s="1005">
        <v>16159631166</v>
      </c>
      <c r="F42" s="980"/>
    </row>
    <row r="43" spans="2:6">
      <c r="B43" s="135">
        <v>7</v>
      </c>
      <c r="C43" s="138" t="s">
        <v>395</v>
      </c>
      <c r="D43" s="1003">
        <f>SUM(D37:D42)</f>
        <v>117369336380</v>
      </c>
      <c r="E43" s="1003">
        <f>SUM(E37:E42)</f>
        <v>117377465024</v>
      </c>
      <c r="F43" s="139"/>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B2:D58"/>
  <sheetViews>
    <sheetView showGridLines="0" view="pageLayout" zoomScale="90" zoomScaleNormal="100" zoomScalePageLayoutView="90" workbookViewId="0">
      <selection activeCell="D29" sqref="D29:D30"/>
    </sheetView>
  </sheetViews>
  <sheetFormatPr defaultColWidth="9" defaultRowHeight="14.4"/>
  <cols>
    <col min="3" max="3" width="117.44140625" customWidth="1"/>
    <col min="4" max="4" width="115.44140625" bestFit="1" customWidth="1"/>
  </cols>
  <sheetData>
    <row r="2" spans="2:4" ht="18">
      <c r="B2" s="144" t="s">
        <v>254</v>
      </c>
    </row>
    <row r="4" spans="2:4">
      <c r="B4" s="145"/>
      <c r="C4" s="145"/>
      <c r="D4" s="146" t="s">
        <v>6</v>
      </c>
    </row>
    <row r="5" spans="2:4" ht="27" customHeight="1">
      <c r="B5" s="147"/>
      <c r="C5" s="148"/>
      <c r="D5" s="46" t="s">
        <v>396</v>
      </c>
    </row>
    <row r="6" spans="2:4">
      <c r="B6" s="139">
        <v>1</v>
      </c>
      <c r="C6" s="149" t="s">
        <v>397</v>
      </c>
      <c r="D6" s="149" t="s">
        <v>2102</v>
      </c>
    </row>
    <row r="7" spans="2:4">
      <c r="B7" s="139">
        <v>2</v>
      </c>
      <c r="C7" s="149" t="s">
        <v>398</v>
      </c>
      <c r="D7" s="149" t="s">
        <v>2103</v>
      </c>
    </row>
    <row r="8" spans="2:4">
      <c r="B8" s="139" t="s">
        <v>399</v>
      </c>
      <c r="C8" s="149" t="s">
        <v>400</v>
      </c>
      <c r="D8" s="149"/>
    </row>
    <row r="9" spans="2:4">
      <c r="B9" s="139">
        <v>3</v>
      </c>
      <c r="C9" s="149" t="s">
        <v>401</v>
      </c>
      <c r="D9" s="149" t="s">
        <v>2104</v>
      </c>
    </row>
    <row r="10" spans="2:4">
      <c r="B10" s="139" t="s">
        <v>402</v>
      </c>
      <c r="C10" s="149" t="s">
        <v>403</v>
      </c>
      <c r="D10" s="149"/>
    </row>
    <row r="11" spans="2:4">
      <c r="B11" s="139"/>
      <c r="C11" s="150" t="s">
        <v>404</v>
      </c>
      <c r="D11" s="149"/>
    </row>
    <row r="12" spans="2:4">
      <c r="B12" s="139">
        <v>4</v>
      </c>
      <c r="C12" s="149" t="s">
        <v>405</v>
      </c>
      <c r="D12" s="149" t="s">
        <v>356</v>
      </c>
    </row>
    <row r="13" spans="2:4">
      <c r="B13" s="139">
        <v>5</v>
      </c>
      <c r="C13" s="149" t="s">
        <v>406</v>
      </c>
      <c r="D13" s="149" t="s">
        <v>356</v>
      </c>
    </row>
    <row r="14" spans="2:4">
      <c r="B14" s="139">
        <v>6</v>
      </c>
      <c r="C14" s="149" t="s">
        <v>407</v>
      </c>
      <c r="D14" s="149" t="s">
        <v>2105</v>
      </c>
    </row>
    <row r="15" spans="2:4">
      <c r="B15" s="139">
        <v>7</v>
      </c>
      <c r="C15" s="149" t="s">
        <v>408</v>
      </c>
      <c r="D15" s="149" t="s">
        <v>2106</v>
      </c>
    </row>
    <row r="16" spans="2:4">
      <c r="B16" s="139">
        <v>8</v>
      </c>
      <c r="C16" s="149" t="s">
        <v>409</v>
      </c>
      <c r="D16" s="149" t="s">
        <v>2107</v>
      </c>
    </row>
    <row r="17" spans="2:4">
      <c r="B17" s="139">
        <v>9</v>
      </c>
      <c r="C17" s="149" t="s">
        <v>410</v>
      </c>
      <c r="D17" s="934">
        <v>20</v>
      </c>
    </row>
    <row r="18" spans="2:4">
      <c r="B18" s="139" t="s">
        <v>411</v>
      </c>
      <c r="C18" s="149" t="s">
        <v>412</v>
      </c>
      <c r="D18" s="934">
        <v>20</v>
      </c>
    </row>
    <row r="19" spans="2:4">
      <c r="B19" s="139" t="s">
        <v>413</v>
      </c>
      <c r="C19" s="149" t="s">
        <v>414</v>
      </c>
      <c r="D19" s="149"/>
    </row>
    <row r="20" spans="2:4">
      <c r="B20" s="139">
        <v>10</v>
      </c>
      <c r="C20" s="149" t="s">
        <v>415</v>
      </c>
      <c r="D20" s="933" t="s">
        <v>2108</v>
      </c>
    </row>
    <row r="21" spans="2:4">
      <c r="B21" s="139">
        <v>11</v>
      </c>
      <c r="C21" s="149" t="s">
        <v>416</v>
      </c>
      <c r="D21" s="149"/>
    </row>
    <row r="22" spans="2:4">
      <c r="B22" s="139">
        <v>12</v>
      </c>
      <c r="C22" s="149" t="s">
        <v>417</v>
      </c>
      <c r="D22" s="149"/>
    </row>
    <row r="23" spans="2:4">
      <c r="B23" s="139">
        <v>13</v>
      </c>
      <c r="C23" s="149" t="s">
        <v>418</v>
      </c>
      <c r="D23" s="149"/>
    </row>
    <row r="24" spans="2:4">
      <c r="B24" s="139">
        <v>14</v>
      </c>
      <c r="C24" s="149" t="s">
        <v>419</v>
      </c>
      <c r="D24" s="149"/>
    </row>
    <row r="25" spans="2:4">
      <c r="B25" s="1291">
        <v>15</v>
      </c>
      <c r="C25" s="1292" t="s">
        <v>420</v>
      </c>
      <c r="D25" s="1292"/>
    </row>
    <row r="26" spans="2:4" ht="3" customHeight="1">
      <c r="B26" s="1291"/>
      <c r="C26" s="1292"/>
      <c r="D26" s="1292"/>
    </row>
    <row r="27" spans="2:4">
      <c r="B27" s="139">
        <v>16</v>
      </c>
      <c r="C27" s="149" t="s">
        <v>421</v>
      </c>
      <c r="D27" s="149"/>
    </row>
    <row r="28" spans="2:4">
      <c r="B28" s="151"/>
      <c r="C28" s="150" t="s">
        <v>422</v>
      </c>
      <c r="D28" s="152"/>
    </row>
    <row r="29" spans="2:4">
      <c r="B29" s="1291">
        <v>17</v>
      </c>
      <c r="C29" s="1292" t="s">
        <v>423</v>
      </c>
      <c r="D29" s="1292"/>
    </row>
    <row r="30" spans="2:4">
      <c r="B30" s="1291"/>
      <c r="C30" s="1292"/>
      <c r="D30" s="1292"/>
    </row>
    <row r="31" spans="2:4">
      <c r="B31" s="139">
        <v>18</v>
      </c>
      <c r="C31" s="149" t="s">
        <v>424</v>
      </c>
      <c r="D31" s="149"/>
    </row>
    <row r="32" spans="2:4">
      <c r="B32" s="139">
        <v>19</v>
      </c>
      <c r="C32" s="149" t="s">
        <v>425</v>
      </c>
      <c r="D32" s="149"/>
    </row>
    <row r="33" spans="2:4">
      <c r="B33" s="139" t="s">
        <v>288</v>
      </c>
      <c r="C33" s="149" t="s">
        <v>426</v>
      </c>
      <c r="D33" s="149"/>
    </row>
    <row r="34" spans="2:4">
      <c r="B34" s="139" t="s">
        <v>290</v>
      </c>
      <c r="C34" s="149" t="s">
        <v>427</v>
      </c>
      <c r="D34" s="149"/>
    </row>
    <row r="35" spans="2:4">
      <c r="B35" s="139">
        <v>21</v>
      </c>
      <c r="C35" s="149" t="s">
        <v>428</v>
      </c>
      <c r="D35" s="149"/>
    </row>
    <row r="36" spans="2:4">
      <c r="B36" s="139">
        <v>22</v>
      </c>
      <c r="C36" s="149" t="s">
        <v>429</v>
      </c>
      <c r="D36" s="149"/>
    </row>
    <row r="37" spans="2:4">
      <c r="B37" s="139">
        <v>23</v>
      </c>
      <c r="C37" s="149" t="s">
        <v>430</v>
      </c>
      <c r="D37" s="149"/>
    </row>
    <row r="38" spans="2:4">
      <c r="B38" s="139">
        <v>24</v>
      </c>
      <c r="C38" s="149" t="s">
        <v>431</v>
      </c>
      <c r="D38" s="149"/>
    </row>
    <row r="39" spans="2:4">
      <c r="B39" s="139">
        <v>25</v>
      </c>
      <c r="C39" s="149" t="s">
        <v>432</v>
      </c>
      <c r="D39" s="149"/>
    </row>
    <row r="40" spans="2:4">
      <c r="B40" s="139">
        <v>26</v>
      </c>
      <c r="C40" s="149" t="s">
        <v>433</v>
      </c>
      <c r="D40" s="149"/>
    </row>
    <row r="41" spans="2:4">
      <c r="B41" s="139">
        <v>27</v>
      </c>
      <c r="C41" s="149" t="s">
        <v>434</v>
      </c>
      <c r="D41" s="149"/>
    </row>
    <row r="42" spans="2:4">
      <c r="B42" s="139">
        <v>28</v>
      </c>
      <c r="C42" s="149" t="s">
        <v>435</v>
      </c>
      <c r="D42" s="149"/>
    </row>
    <row r="43" spans="2:4">
      <c r="B43" s="139">
        <v>29</v>
      </c>
      <c r="C43" s="149" t="s">
        <v>436</v>
      </c>
      <c r="D43" s="149"/>
    </row>
    <row r="44" spans="2:4">
      <c r="B44" s="139">
        <v>30</v>
      </c>
      <c r="C44" s="149" t="s">
        <v>437</v>
      </c>
      <c r="D44" s="149"/>
    </row>
    <row r="45" spans="2:4">
      <c r="B45" s="139">
        <v>31</v>
      </c>
      <c r="C45" s="149" t="s">
        <v>438</v>
      </c>
      <c r="D45" s="149"/>
    </row>
    <row r="46" spans="2:4">
      <c r="B46" s="139">
        <v>32</v>
      </c>
      <c r="C46" s="149" t="s">
        <v>439</v>
      </c>
      <c r="D46" s="149"/>
    </row>
    <row r="47" spans="2:4">
      <c r="B47" s="139">
        <v>33</v>
      </c>
      <c r="C47" s="149" t="s">
        <v>440</v>
      </c>
      <c r="D47" s="136"/>
    </row>
    <row r="48" spans="2:4">
      <c r="B48" s="139">
        <v>34</v>
      </c>
      <c r="C48" s="149" t="s">
        <v>441</v>
      </c>
      <c r="D48" s="149"/>
    </row>
    <row r="49" spans="2:4">
      <c r="B49" s="46" t="s">
        <v>442</v>
      </c>
      <c r="C49" s="153" t="s">
        <v>443</v>
      </c>
      <c r="D49" s="149"/>
    </row>
    <row r="50" spans="2:4">
      <c r="B50" s="46" t="s">
        <v>444</v>
      </c>
      <c r="C50" s="153" t="s">
        <v>445</v>
      </c>
      <c r="D50" s="149"/>
    </row>
    <row r="51" spans="2:4">
      <c r="B51" s="139">
        <v>35</v>
      </c>
      <c r="C51" s="149" t="s">
        <v>446</v>
      </c>
      <c r="D51" s="149"/>
    </row>
    <row r="52" spans="2:4">
      <c r="B52" s="139">
        <v>36</v>
      </c>
      <c r="C52" s="149" t="s">
        <v>447</v>
      </c>
      <c r="D52" s="149"/>
    </row>
    <row r="53" spans="2:4">
      <c r="B53" s="139">
        <v>37</v>
      </c>
      <c r="C53" s="149" t="s">
        <v>448</v>
      </c>
      <c r="D53" s="149"/>
    </row>
    <row r="54" spans="2:4">
      <c r="B54" s="46" t="s">
        <v>449</v>
      </c>
      <c r="C54" s="153" t="s">
        <v>450</v>
      </c>
      <c r="D54" s="149"/>
    </row>
    <row r="55" spans="2:4" ht="25.35" customHeight="1">
      <c r="B55" s="1290" t="s">
        <v>451</v>
      </c>
      <c r="C55" s="1290"/>
      <c r="D55" s="1290"/>
    </row>
    <row r="56" spans="2:4">
      <c r="B56" s="1290"/>
      <c r="C56" s="1290"/>
      <c r="D56" s="1290"/>
    </row>
    <row r="57" spans="2:4">
      <c r="B57" s="154"/>
    </row>
    <row r="58" spans="2:4">
      <c r="B58" s="15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election activeCell="E53" sqref="E53"/>
    </sheetView>
  </sheetViews>
  <sheetFormatPr defaultRowHeight="14.4"/>
  <cols>
    <col min="12" max="12" width="62" customWidth="1"/>
  </cols>
  <sheetData>
    <row r="2" spans="2:12">
      <c r="B2" t="s">
        <v>1843</v>
      </c>
    </row>
    <row r="3" spans="2:12">
      <c r="B3" t="s">
        <v>1844</v>
      </c>
    </row>
    <row r="5" spans="2:12">
      <c r="B5" s="1243" t="s">
        <v>452</v>
      </c>
      <c r="C5" s="1244"/>
      <c r="D5" s="1244"/>
      <c r="E5" s="1244"/>
      <c r="F5" s="1244"/>
      <c r="G5" s="1244"/>
      <c r="H5" s="1244"/>
      <c r="I5" s="1244"/>
      <c r="J5" s="1244"/>
      <c r="K5" s="1244"/>
      <c r="L5" s="1245"/>
    </row>
    <row r="6" spans="2:12">
      <c r="B6" s="1222" t="s">
        <v>453</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D7FA5-A8CA-4F8F-9D3B-D0FEEB891724}">
  <sheetPr>
    <tabColor rgb="FFFFC000"/>
  </sheetPr>
  <dimension ref="A3:O16"/>
  <sheetViews>
    <sheetView showGridLines="0" view="pageLayout" zoomScaleNormal="80" workbookViewId="0">
      <selection activeCell="J22" sqref="J22"/>
    </sheetView>
  </sheetViews>
  <sheetFormatPr defaultColWidth="9.109375" defaultRowHeight="14.4"/>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21" bestFit="1" customWidth="1"/>
    <col min="9" max="9" width="14" customWidth="1"/>
    <col min="10" max="10" width="25.88671875" bestFit="1" customWidth="1"/>
    <col min="11" max="11" width="27.88671875" customWidth="1"/>
    <col min="12" max="12" width="10.6640625" bestFit="1" customWidth="1"/>
    <col min="13" max="13" width="13.109375" customWidth="1"/>
    <col min="14" max="14" width="11.44140625" customWidth="1"/>
    <col min="15" max="15" width="14.5546875" customWidth="1"/>
  </cols>
  <sheetData>
    <row r="3" spans="1:15">
      <c r="B3" s="1173" t="s">
        <v>452</v>
      </c>
    </row>
    <row r="4" spans="1:15" ht="18">
      <c r="B4" s="662"/>
    </row>
    <row r="6" spans="1:15">
      <c r="A6" s="5"/>
      <c r="B6" s="5"/>
      <c r="C6" s="155" t="s">
        <v>6</v>
      </c>
      <c r="D6" s="155" t="s">
        <v>7</v>
      </c>
      <c r="E6" s="155" t="s">
        <v>8</v>
      </c>
      <c r="F6" s="155" t="s">
        <v>43</v>
      </c>
      <c r="G6" s="155" t="s">
        <v>44</v>
      </c>
      <c r="H6" s="155" t="s">
        <v>164</v>
      </c>
      <c r="I6" s="155" t="s">
        <v>165</v>
      </c>
      <c r="J6" s="155" t="s">
        <v>199</v>
      </c>
      <c r="K6" s="155" t="s">
        <v>454</v>
      </c>
      <c r="L6" s="155" t="s">
        <v>455</v>
      </c>
      <c r="M6" s="155" t="s">
        <v>456</v>
      </c>
      <c r="N6" s="155" t="s">
        <v>457</v>
      </c>
      <c r="O6" s="155" t="s">
        <v>458</v>
      </c>
    </row>
    <row r="7" spans="1:15" ht="15.75" customHeight="1">
      <c r="A7" s="5"/>
      <c r="B7" s="5"/>
      <c r="C7" s="1296" t="s">
        <v>459</v>
      </c>
      <c r="D7" s="1297"/>
      <c r="E7" s="1296" t="s">
        <v>460</v>
      </c>
      <c r="F7" s="1297"/>
      <c r="G7" s="1293" t="s">
        <v>461</v>
      </c>
      <c r="H7" s="1293" t="s">
        <v>462</v>
      </c>
      <c r="I7" s="1296" t="s">
        <v>463</v>
      </c>
      <c r="J7" s="1300"/>
      <c r="K7" s="1300"/>
      <c r="L7" s="1297"/>
      <c r="M7" s="1293" t="s">
        <v>464</v>
      </c>
      <c r="N7" s="1293" t="s">
        <v>465</v>
      </c>
      <c r="O7" s="1293" t="s">
        <v>466</v>
      </c>
    </row>
    <row r="8" spans="1:15">
      <c r="A8" s="5"/>
      <c r="B8" s="5"/>
      <c r="C8" s="1298"/>
      <c r="D8" s="1299"/>
      <c r="E8" s="1298"/>
      <c r="F8" s="1299"/>
      <c r="G8" s="1294"/>
      <c r="H8" s="1294"/>
      <c r="I8" s="1298"/>
      <c r="J8" s="1301"/>
      <c r="K8" s="1301"/>
      <c r="L8" s="1302"/>
      <c r="M8" s="1294"/>
      <c r="N8" s="1294"/>
      <c r="O8" s="1294"/>
    </row>
    <row r="9" spans="1:15" ht="48">
      <c r="A9" s="5"/>
      <c r="B9" s="5"/>
      <c r="C9" s="155" t="s">
        <v>467</v>
      </c>
      <c r="D9" s="155" t="s">
        <v>468</v>
      </c>
      <c r="E9" s="155" t="s">
        <v>469</v>
      </c>
      <c r="F9" s="155" t="s">
        <v>470</v>
      </c>
      <c r="G9" s="1295"/>
      <c r="H9" s="1295"/>
      <c r="I9" s="156" t="s">
        <v>471</v>
      </c>
      <c r="J9" s="156" t="s">
        <v>460</v>
      </c>
      <c r="K9" s="156" t="s">
        <v>472</v>
      </c>
      <c r="L9" s="1088" t="s">
        <v>473</v>
      </c>
      <c r="M9" s="1295"/>
      <c r="N9" s="1295"/>
      <c r="O9" s="1295"/>
    </row>
    <row r="10" spans="1:15">
      <c r="A10" s="157" t="s">
        <v>474</v>
      </c>
      <c r="B10" s="158" t="s">
        <v>475</v>
      </c>
      <c r="C10" s="1174"/>
      <c r="D10" s="1174"/>
      <c r="E10" s="1174"/>
      <c r="F10" s="1174"/>
      <c r="G10" s="1174"/>
      <c r="H10" s="1174"/>
      <c r="I10" s="1174"/>
      <c r="J10" s="1174"/>
      <c r="K10" s="1174"/>
      <c r="L10" s="1174"/>
      <c r="M10" s="1174"/>
      <c r="N10" s="159"/>
      <c r="O10" s="159"/>
    </row>
    <row r="11" spans="1:15">
      <c r="A11" s="160"/>
      <c r="B11" s="1175" t="s">
        <v>2202</v>
      </c>
      <c r="C11" s="1176">
        <v>11964157.545755899</v>
      </c>
      <c r="D11" s="1176">
        <v>895708529.53130364</v>
      </c>
      <c r="E11" s="1176">
        <v>0</v>
      </c>
      <c r="F11" s="1176">
        <v>0</v>
      </c>
      <c r="G11" s="1176">
        <v>0</v>
      </c>
      <c r="H11" s="1176">
        <f>SUM(C11:G11)</f>
        <v>907672687.07705951</v>
      </c>
      <c r="I11" s="1176">
        <v>19689819.076674718</v>
      </c>
      <c r="J11" s="1176">
        <v>0</v>
      </c>
      <c r="K11" s="1176">
        <v>0</v>
      </c>
      <c r="L11" s="1176">
        <v>19689819.076674718</v>
      </c>
      <c r="M11" s="1176">
        <v>246122738.45843396</v>
      </c>
      <c r="N11" s="1177">
        <v>0.92682997348725282</v>
      </c>
      <c r="O11" s="1177">
        <v>5.0000000000000001E-3</v>
      </c>
    </row>
    <row r="12" spans="1:15">
      <c r="A12" s="160"/>
      <c r="B12" s="1175" t="s">
        <v>2203</v>
      </c>
      <c r="C12" s="1176">
        <v>1796940.4497031998</v>
      </c>
      <c r="D12" s="1176">
        <v>34303252.174286276</v>
      </c>
      <c r="E12" s="1176">
        <v>0</v>
      </c>
      <c r="F12" s="1176">
        <v>0</v>
      </c>
      <c r="G12" s="1176">
        <v>0</v>
      </c>
      <c r="H12" s="1176">
        <f>SUM(C12:G12)</f>
        <v>36100192.623989478</v>
      </c>
      <c r="I12" s="1176">
        <v>1554443.2367144411</v>
      </c>
      <c r="J12" s="1176">
        <v>0</v>
      </c>
      <c r="K12" s="1176">
        <v>0</v>
      </c>
      <c r="L12" s="1176">
        <v>1554443.2367144411</v>
      </c>
      <c r="M12" s="1176">
        <v>19430540.458930492</v>
      </c>
      <c r="N12" s="1177">
        <v>7.3170026512747177E-2</v>
      </c>
      <c r="O12" s="1177">
        <v>1.3880835683999419E-4</v>
      </c>
    </row>
    <row r="13" spans="1:15">
      <c r="A13" s="160"/>
      <c r="B13" s="1178"/>
      <c r="C13" s="1179"/>
      <c r="D13" s="1179"/>
      <c r="E13" s="1179"/>
      <c r="F13" s="1179"/>
      <c r="G13" s="1179"/>
      <c r="H13" s="1179"/>
      <c r="I13" s="1179"/>
      <c r="J13" s="1179"/>
      <c r="K13" s="1179"/>
      <c r="L13" s="1179"/>
      <c r="M13" s="1179"/>
      <c r="N13" s="1179"/>
      <c r="O13" s="1179"/>
    </row>
    <row r="14" spans="1:15">
      <c r="A14" s="160"/>
      <c r="B14" s="1178"/>
      <c r="C14" s="1180"/>
      <c r="D14" s="1180"/>
      <c r="E14" s="1180"/>
      <c r="F14" s="1180"/>
      <c r="G14" s="1180"/>
      <c r="H14" s="1181"/>
      <c r="I14" s="1180"/>
      <c r="J14" s="1180"/>
      <c r="K14" s="1180"/>
      <c r="L14" s="1180"/>
      <c r="M14" s="1181"/>
      <c r="N14" s="1180"/>
      <c r="O14" s="1180"/>
    </row>
    <row r="15" spans="1:15">
      <c r="A15" s="161" t="s">
        <v>476</v>
      </c>
      <c r="B15" s="1178" t="s">
        <v>42</v>
      </c>
      <c r="C15" s="1180">
        <f>SUM(C11:C12)</f>
        <v>13761097.995459098</v>
      </c>
      <c r="D15" s="1180">
        <f t="shared" ref="D15:N15" si="0">SUM(D11:D12)</f>
        <v>930011781.70558989</v>
      </c>
      <c r="E15" s="1180">
        <f t="shared" si="0"/>
        <v>0</v>
      </c>
      <c r="F15" s="1180">
        <f t="shared" si="0"/>
        <v>0</v>
      </c>
      <c r="G15" s="1180">
        <f t="shared" si="0"/>
        <v>0</v>
      </c>
      <c r="H15" s="1180">
        <f t="shared" si="0"/>
        <v>943772879.70104897</v>
      </c>
      <c r="I15" s="1180">
        <f t="shared" si="0"/>
        <v>21244262.31338916</v>
      </c>
      <c r="J15" s="1180">
        <f t="shared" si="0"/>
        <v>0</v>
      </c>
      <c r="K15" s="1180">
        <f t="shared" si="0"/>
        <v>0</v>
      </c>
      <c r="L15" s="1180">
        <f t="shared" si="0"/>
        <v>21244262.31338916</v>
      </c>
      <c r="M15" s="1180">
        <f t="shared" si="0"/>
        <v>265553278.91736445</v>
      </c>
      <c r="N15" s="1182">
        <f t="shared" si="0"/>
        <v>1</v>
      </c>
      <c r="O15" s="1183"/>
    </row>
    <row r="16" spans="1:15">
      <c r="M16" s="1004"/>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25370-8E14-4EF7-A9CD-C89239499ECA}">
  <sheetPr>
    <tabColor rgb="FF00B050"/>
  </sheetPr>
  <dimension ref="B1:D9"/>
  <sheetViews>
    <sheetView showGridLines="0" view="pageLayout" zoomScaleNormal="100" workbookViewId="0">
      <selection activeCell="J22" sqref="J22"/>
    </sheetView>
  </sheetViews>
  <sheetFormatPr defaultColWidth="9.109375" defaultRowHeight="14.4"/>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c r="C1" s="48"/>
    </row>
    <row r="3" spans="2:4" ht="41.4" customHeight="1">
      <c r="B3" s="1303" t="s">
        <v>453</v>
      </c>
      <c r="C3" s="1304"/>
      <c r="D3" s="1304"/>
    </row>
    <row r="6" spans="2:4">
      <c r="D6" s="1184" t="s">
        <v>6</v>
      </c>
    </row>
    <row r="7" spans="2:4">
      <c r="B7" s="1185">
        <v>1</v>
      </c>
      <c r="C7" s="1186" t="s">
        <v>4</v>
      </c>
      <c r="D7" s="1187"/>
    </row>
    <row r="8" spans="2:4" ht="28.8">
      <c r="B8" s="1185">
        <v>2</v>
      </c>
      <c r="C8" s="1186" t="s">
        <v>477</v>
      </c>
      <c r="D8" s="1188">
        <f>'[1]EU CC1'!D100</f>
        <v>4.7729582242762572E-3</v>
      </c>
    </row>
    <row r="9" spans="2:4" ht="28.8">
      <c r="B9" s="1185">
        <v>3</v>
      </c>
      <c r="C9" s="1186" t="s">
        <v>478</v>
      </c>
      <c r="D9" s="1187">
        <f>D8*'[1]EU CC1'!D93</f>
        <v>1969454.3895722253</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1845</v>
      </c>
    </row>
    <row r="3" spans="2:12">
      <c r="B3" t="s">
        <v>1846</v>
      </c>
    </row>
    <row r="5" spans="2:12">
      <c r="B5" s="1217" t="s">
        <v>479</v>
      </c>
      <c r="C5" s="1218"/>
      <c r="D5" s="1218"/>
      <c r="E5" s="1218"/>
      <c r="F5" s="1218"/>
      <c r="G5" s="1218"/>
      <c r="H5" s="1218"/>
      <c r="I5" s="1218"/>
      <c r="J5" s="1218"/>
      <c r="K5" s="1218"/>
      <c r="L5" s="1219"/>
    </row>
    <row r="6" spans="2:12">
      <c r="B6" s="1220" t="s">
        <v>480</v>
      </c>
      <c r="C6" s="1216"/>
      <c r="D6" s="1216"/>
      <c r="E6" s="1216"/>
      <c r="F6" s="1216"/>
      <c r="G6" s="1216"/>
      <c r="H6" s="1216"/>
      <c r="I6" s="1216"/>
      <c r="J6" s="1216"/>
      <c r="K6" s="1216"/>
      <c r="L6" s="1221"/>
    </row>
    <row r="7" spans="2:12" ht="22.5" customHeight="1">
      <c r="B7" s="1220" t="s">
        <v>481</v>
      </c>
      <c r="C7" s="1216"/>
      <c r="D7" s="1216"/>
      <c r="E7" s="1216"/>
      <c r="F7" s="1216"/>
      <c r="G7" s="1216"/>
      <c r="H7" s="1216"/>
      <c r="I7" s="1216"/>
      <c r="J7" s="1216"/>
      <c r="K7" s="1216"/>
      <c r="L7" s="1221"/>
    </row>
    <row r="8" spans="2:12">
      <c r="B8" s="1222" t="s">
        <v>482</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B2:F21"/>
  <sheetViews>
    <sheetView showGridLines="0" showWhiteSpace="0" view="pageLayout" zoomScaleNormal="100" workbookViewId="0">
      <selection activeCell="G12" sqref="G12"/>
    </sheetView>
  </sheetViews>
  <sheetFormatPr defaultColWidth="9.109375" defaultRowHeight="14.4"/>
  <cols>
    <col min="1" max="2" width="9.109375" style="165"/>
    <col min="3" max="3" width="63.109375" style="165" customWidth="1"/>
    <col min="4" max="4" width="18.5546875" style="165" bestFit="1" customWidth="1"/>
    <col min="5" max="16384" width="9.109375" style="165"/>
  </cols>
  <sheetData>
    <row r="2" spans="2:6" ht="18.75" customHeight="1">
      <c r="B2" s="163" t="s">
        <v>479</v>
      </c>
      <c r="C2" s="164"/>
      <c r="D2" s="164"/>
    </row>
    <row r="3" spans="2:6" ht="15" customHeight="1">
      <c r="B3" s="164"/>
      <c r="C3" s="164"/>
      <c r="D3" s="164"/>
    </row>
    <row r="5" spans="2:6">
      <c r="B5" s="166"/>
      <c r="C5" s="166"/>
      <c r="D5" s="167" t="s">
        <v>6</v>
      </c>
    </row>
    <row r="6" spans="2:6">
      <c r="B6" s="166"/>
      <c r="C6" s="166"/>
      <c r="D6" s="168" t="s">
        <v>483</v>
      </c>
    </row>
    <row r="7" spans="2:6">
      <c r="B7" s="169">
        <v>1</v>
      </c>
      <c r="C7" s="136" t="s">
        <v>484</v>
      </c>
      <c r="D7" s="935">
        <v>1805531255552</v>
      </c>
      <c r="E7" s="171"/>
      <c r="F7" s="125"/>
    </row>
    <row r="8" spans="2:6" ht="28.8">
      <c r="B8" s="139">
        <v>2</v>
      </c>
      <c r="C8" s="136" t="s">
        <v>485</v>
      </c>
      <c r="D8" s="935"/>
      <c r="E8" s="171"/>
      <c r="F8" s="125"/>
    </row>
    <row r="9" spans="2:6" ht="28.8">
      <c r="B9" s="139">
        <v>3</v>
      </c>
      <c r="C9" s="136" t="s">
        <v>486</v>
      </c>
      <c r="D9" s="936"/>
    </row>
    <row r="10" spans="2:6" ht="28.8">
      <c r="B10" s="139">
        <v>4</v>
      </c>
      <c r="C10" s="172" t="s">
        <v>487</v>
      </c>
      <c r="D10" s="937"/>
    </row>
    <row r="11" spans="2:6" ht="46.5" customHeight="1">
      <c r="B11" s="139">
        <v>5</v>
      </c>
      <c r="C11" s="44" t="s">
        <v>488</v>
      </c>
      <c r="D11" s="937"/>
    </row>
    <row r="12" spans="2:6" ht="28.8">
      <c r="B12" s="139">
        <v>6</v>
      </c>
      <c r="C12" s="136" t="s">
        <v>489</v>
      </c>
      <c r="D12" s="937"/>
    </row>
    <row r="13" spans="2:6">
      <c r="B13" s="139">
        <v>7</v>
      </c>
      <c r="C13" s="136" t="s">
        <v>490</v>
      </c>
      <c r="D13" s="938"/>
    </row>
    <row r="14" spans="2:6">
      <c r="B14" s="139">
        <v>8</v>
      </c>
      <c r="C14" s="136" t="s">
        <v>491</v>
      </c>
      <c r="D14" s="936">
        <v>-51043313651.302254</v>
      </c>
    </row>
    <row r="15" spans="2:6">
      <c r="B15" s="139">
        <v>9</v>
      </c>
      <c r="C15" s="136" t="s">
        <v>492</v>
      </c>
      <c r="D15" s="936">
        <v>4605299338.1759701</v>
      </c>
    </row>
    <row r="16" spans="2:6" ht="28.8">
      <c r="B16" s="139">
        <v>10</v>
      </c>
      <c r="C16" s="136" t="s">
        <v>493</v>
      </c>
      <c r="D16" s="939">
        <v>241300849593.61005</v>
      </c>
    </row>
    <row r="17" spans="2:4" ht="28.8">
      <c r="B17" s="139">
        <v>11</v>
      </c>
      <c r="C17" s="44" t="s">
        <v>494</v>
      </c>
      <c r="D17" s="937"/>
    </row>
    <row r="18" spans="2:4" ht="28.8">
      <c r="B18" s="139" t="s">
        <v>495</v>
      </c>
      <c r="C18" s="44" t="s">
        <v>496</v>
      </c>
      <c r="D18" s="940"/>
    </row>
    <row r="19" spans="2:4" ht="28.8">
      <c r="B19" s="139" t="s">
        <v>497</v>
      </c>
      <c r="C19" s="44" t="s">
        <v>498</v>
      </c>
      <c r="D19" s="940"/>
    </row>
    <row r="20" spans="2:4">
      <c r="B20" s="139">
        <v>12</v>
      </c>
      <c r="C20" s="136" t="s">
        <v>499</v>
      </c>
      <c r="D20" s="936">
        <v>-8650710546.2844143</v>
      </c>
    </row>
    <row r="21" spans="2:4">
      <c r="B21" s="139">
        <v>13</v>
      </c>
      <c r="C21" s="173" t="s">
        <v>500</v>
      </c>
      <c r="D21" s="940">
        <v>1991743380286.1995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M72"/>
  <sheetViews>
    <sheetView showGridLines="0" topLeftCell="A19" zoomScaleNormal="100" workbookViewId="0">
      <selection activeCell="D34" sqref="D34:E34"/>
    </sheetView>
  </sheetViews>
  <sheetFormatPr defaultColWidth="9.109375" defaultRowHeight="43.5" customHeight="1"/>
  <cols>
    <col min="1" max="1" width="9.109375" style="1"/>
    <col min="2" max="2" width="8.5546875" style="175" customWidth="1"/>
    <col min="3" max="3" width="71.88671875" style="1" customWidth="1"/>
    <col min="4" max="4" width="21" style="1" bestFit="1" customWidth="1"/>
    <col min="5" max="5" width="18.5546875" style="973" bestFit="1" customWidth="1"/>
    <col min="6" max="16384" width="9.109375" style="1"/>
  </cols>
  <sheetData>
    <row r="1" spans="1:5" ht="43.5" customHeight="1">
      <c r="D1" s="626" t="s">
        <v>1947</v>
      </c>
    </row>
    <row r="2" spans="1:5" ht="43.5" customHeight="1">
      <c r="A2" s="174"/>
      <c r="B2" s="163" t="s">
        <v>480</v>
      </c>
    </row>
    <row r="4" spans="1:5" ht="43.5" customHeight="1">
      <c r="C4" s="176"/>
      <c r="D4" s="1314" t="s">
        <v>501</v>
      </c>
      <c r="E4" s="1314"/>
    </row>
    <row r="5" spans="1:5" ht="43.5" customHeight="1">
      <c r="B5" s="1315"/>
      <c r="C5" s="1316"/>
      <c r="D5" s="177" t="s">
        <v>6</v>
      </c>
      <c r="E5" s="974" t="s">
        <v>7</v>
      </c>
    </row>
    <row r="6" spans="1:5" ht="43.5" customHeight="1">
      <c r="B6" s="1317"/>
      <c r="C6" s="1318"/>
      <c r="D6" s="177" t="s">
        <v>9</v>
      </c>
      <c r="E6" s="974" t="s">
        <v>10</v>
      </c>
    </row>
    <row r="7" spans="1:5" ht="14.4">
      <c r="B7" s="1311" t="s">
        <v>502</v>
      </c>
      <c r="C7" s="1312"/>
      <c r="D7" s="1312"/>
      <c r="E7" s="1313"/>
    </row>
    <row r="8" spans="1:5" ht="14.4">
      <c r="B8" s="177">
        <v>1</v>
      </c>
      <c r="C8" s="44" t="s">
        <v>503</v>
      </c>
      <c r="D8" s="941">
        <v>1110981568557.74</v>
      </c>
      <c r="E8" s="940">
        <v>1159879692998.1201</v>
      </c>
    </row>
    <row r="9" spans="1:5" ht="28.8">
      <c r="B9" s="71">
        <v>2</v>
      </c>
      <c r="C9" s="44" t="s">
        <v>504</v>
      </c>
      <c r="D9" s="941">
        <v>0</v>
      </c>
      <c r="E9" s="940">
        <v>0</v>
      </c>
    </row>
    <row r="10" spans="1:5" ht="28.8">
      <c r="B10" s="71">
        <v>3</v>
      </c>
      <c r="C10" s="44" t="s">
        <v>505</v>
      </c>
      <c r="D10" s="941">
        <v>0</v>
      </c>
      <c r="E10" s="940">
        <v>0</v>
      </c>
    </row>
    <row r="11" spans="1:5" ht="28.8">
      <c r="B11" s="71">
        <v>4</v>
      </c>
      <c r="C11" s="44" t="s">
        <v>506</v>
      </c>
      <c r="D11" s="941">
        <v>0</v>
      </c>
      <c r="E11" s="940">
        <v>0</v>
      </c>
    </row>
    <row r="12" spans="1:5" ht="14.4">
      <c r="B12" s="71">
        <v>5</v>
      </c>
      <c r="C12" s="178" t="s">
        <v>507</v>
      </c>
      <c r="D12" s="942">
        <v>0</v>
      </c>
      <c r="E12" s="940">
        <v>0</v>
      </c>
    </row>
    <row r="13" spans="1:5" ht="14.4">
      <c r="B13" s="177">
        <v>6</v>
      </c>
      <c r="C13" s="44" t="s">
        <v>508</v>
      </c>
      <c r="D13" s="941">
        <v>-8650710546.2844143</v>
      </c>
      <c r="E13" s="940">
        <v>-9547429081.1870689</v>
      </c>
    </row>
    <row r="14" spans="1:5" ht="14.4">
      <c r="B14" s="179">
        <v>7</v>
      </c>
      <c r="C14" s="180" t="s">
        <v>509</v>
      </c>
      <c r="D14" s="943">
        <v>1102330858011.4558</v>
      </c>
      <c r="E14" s="972">
        <v>1150332263916.9331</v>
      </c>
    </row>
    <row r="15" spans="1:5" ht="14.4">
      <c r="B15" s="1311" t="s">
        <v>510</v>
      </c>
      <c r="C15" s="1312"/>
      <c r="D15" s="1312"/>
      <c r="E15" s="1313"/>
    </row>
    <row r="16" spans="1:5" ht="28.8">
      <c r="B16" s="46">
        <v>8</v>
      </c>
      <c r="C16" s="181" t="s">
        <v>511</v>
      </c>
      <c r="D16" s="944">
        <v>4353510697.090971</v>
      </c>
      <c r="E16" s="935">
        <v>4350956107</v>
      </c>
    </row>
    <row r="17" spans="2:5" ht="28.8">
      <c r="B17" s="46" t="s">
        <v>512</v>
      </c>
      <c r="C17" s="182" t="s">
        <v>513</v>
      </c>
      <c r="D17" s="945">
        <v>0</v>
      </c>
      <c r="E17" s="935">
        <v>0</v>
      </c>
    </row>
    <row r="18" spans="2:5" ht="14.4">
      <c r="B18" s="46">
        <v>9</v>
      </c>
      <c r="C18" s="44" t="s">
        <v>514</v>
      </c>
      <c r="D18" s="946">
        <v>18984897076.606773</v>
      </c>
      <c r="E18" s="935">
        <v>13943915171</v>
      </c>
    </row>
    <row r="19" spans="2:5" ht="28.8">
      <c r="B19" s="46" t="s">
        <v>411</v>
      </c>
      <c r="C19" s="183" t="s">
        <v>515</v>
      </c>
      <c r="D19" s="945">
        <v>0</v>
      </c>
      <c r="E19" s="935">
        <v>0</v>
      </c>
    </row>
    <row r="20" spans="2:5" ht="14.4">
      <c r="B20" s="46" t="s">
        <v>413</v>
      </c>
      <c r="C20" s="183" t="s">
        <v>516</v>
      </c>
      <c r="D20" s="945">
        <v>0</v>
      </c>
      <c r="E20" s="935">
        <v>0</v>
      </c>
    </row>
    <row r="21" spans="2:5" ht="14.4">
      <c r="B21" s="184">
        <v>10</v>
      </c>
      <c r="C21" s="185" t="s">
        <v>517</v>
      </c>
      <c r="D21" s="944">
        <v>0</v>
      </c>
      <c r="E21" s="935">
        <v>0</v>
      </c>
    </row>
    <row r="22" spans="2:5" ht="28.8">
      <c r="B22" s="184" t="s">
        <v>518</v>
      </c>
      <c r="C22" s="186" t="s">
        <v>519</v>
      </c>
      <c r="D22" s="944">
        <v>0</v>
      </c>
      <c r="E22" s="935">
        <v>0</v>
      </c>
    </row>
    <row r="23" spans="2:5" ht="28.8">
      <c r="B23" s="184" t="s">
        <v>520</v>
      </c>
      <c r="C23" s="187" t="s">
        <v>521</v>
      </c>
      <c r="D23" s="947">
        <v>0</v>
      </c>
      <c r="E23" s="935">
        <v>0</v>
      </c>
    </row>
    <row r="24" spans="2:5" ht="14.4">
      <c r="B24" s="46">
        <v>11</v>
      </c>
      <c r="C24" s="44" t="s">
        <v>522</v>
      </c>
      <c r="D24" s="945">
        <v>0</v>
      </c>
      <c r="E24" s="935">
        <v>0</v>
      </c>
    </row>
    <row r="25" spans="2:5" ht="28.8">
      <c r="B25" s="46">
        <v>12</v>
      </c>
      <c r="C25" s="44" t="s">
        <v>523</v>
      </c>
      <c r="D25" s="945">
        <v>0</v>
      </c>
      <c r="E25" s="935">
        <v>0</v>
      </c>
    </row>
    <row r="26" spans="2:5" ht="14.4">
      <c r="B26" s="188">
        <v>13</v>
      </c>
      <c r="C26" s="189" t="s">
        <v>524</v>
      </c>
      <c r="D26" s="943">
        <v>23338407773.697746</v>
      </c>
      <c r="E26" s="972">
        <v>18294871278</v>
      </c>
    </row>
    <row r="27" spans="2:5" ht="14.4">
      <c r="B27" s="1319" t="s">
        <v>525</v>
      </c>
      <c r="C27" s="1320"/>
      <c r="D27" s="1320"/>
      <c r="E27" s="1321"/>
    </row>
    <row r="28" spans="2:5" ht="28.8">
      <c r="B28" s="146">
        <v>14</v>
      </c>
      <c r="C28" s="44" t="s">
        <v>526</v>
      </c>
      <c r="D28" s="947">
        <v>620167965569.26001</v>
      </c>
      <c r="E28" s="935">
        <v>685341059542</v>
      </c>
    </row>
    <row r="29" spans="2:5" ht="14.4">
      <c r="B29" s="146">
        <v>15</v>
      </c>
      <c r="C29" s="44" t="s">
        <v>527</v>
      </c>
      <c r="D29" s="948">
        <v>0</v>
      </c>
      <c r="E29" s="935">
        <v>31065398580.880005</v>
      </c>
    </row>
    <row r="30" spans="2:5" ht="14.4">
      <c r="B30" s="146">
        <v>16</v>
      </c>
      <c r="C30" s="44" t="s">
        <v>528</v>
      </c>
      <c r="D30" s="945">
        <v>4605299338.1759701</v>
      </c>
      <c r="E30" s="935">
        <v>7460896564.3375463</v>
      </c>
    </row>
    <row r="31" spans="2:5" ht="28.8">
      <c r="B31" s="46" t="s">
        <v>529</v>
      </c>
      <c r="C31" s="44" t="s">
        <v>530</v>
      </c>
      <c r="D31" s="945">
        <v>0</v>
      </c>
      <c r="E31" s="935">
        <v>0</v>
      </c>
    </row>
    <row r="32" spans="2:5" ht="14.4">
      <c r="B32" s="46">
        <v>17</v>
      </c>
      <c r="C32" s="44" t="s">
        <v>531</v>
      </c>
      <c r="D32" s="945">
        <v>0</v>
      </c>
      <c r="E32" s="935">
        <v>0</v>
      </c>
    </row>
    <row r="33" spans="2:5" ht="14.4">
      <c r="B33" s="46" t="s">
        <v>532</v>
      </c>
      <c r="C33" s="44" t="s">
        <v>533</v>
      </c>
      <c r="D33" s="945">
        <v>0</v>
      </c>
      <c r="E33" s="935">
        <v>0</v>
      </c>
    </row>
    <row r="34" spans="2:5" ht="14.4">
      <c r="B34" s="188">
        <v>18</v>
      </c>
      <c r="C34" s="189" t="s">
        <v>534</v>
      </c>
      <c r="D34" s="949">
        <v>624773264907.43604</v>
      </c>
      <c r="E34" s="972">
        <v>723867354687.21753</v>
      </c>
    </row>
    <row r="35" spans="2:5" ht="14.4">
      <c r="B35" s="1311" t="s">
        <v>535</v>
      </c>
      <c r="C35" s="1312"/>
      <c r="D35" s="1312"/>
      <c r="E35" s="1313"/>
    </row>
    <row r="36" spans="2:5" ht="14.4">
      <c r="B36" s="146">
        <v>19</v>
      </c>
      <c r="C36" s="44" t="s">
        <v>536</v>
      </c>
      <c r="D36" s="938">
        <v>313453993954.04688</v>
      </c>
      <c r="E36" s="935">
        <v>286200365025.28546</v>
      </c>
    </row>
    <row r="37" spans="2:5" ht="14.4">
      <c r="B37" s="146">
        <v>20</v>
      </c>
      <c r="C37" s="44" t="s">
        <v>537</v>
      </c>
      <c r="D37" s="944">
        <f>D39-D36</f>
        <v>-72153144360.436829</v>
      </c>
      <c r="E37" s="935">
        <f>E39-E36</f>
        <v>-69393130095.643585</v>
      </c>
    </row>
    <row r="38" spans="2:5" ht="28.8">
      <c r="B38" s="146">
        <v>21</v>
      </c>
      <c r="C38" s="172" t="s">
        <v>538</v>
      </c>
      <c r="D38" s="945">
        <v>0</v>
      </c>
      <c r="E38" s="935">
        <v>0</v>
      </c>
    </row>
    <row r="39" spans="2:5" ht="14.4">
      <c r="B39" s="188">
        <v>22</v>
      </c>
      <c r="C39" s="189" t="s">
        <v>539</v>
      </c>
      <c r="D39" s="949">
        <v>241300849593.61005</v>
      </c>
      <c r="E39" s="972">
        <v>216807234929.64188</v>
      </c>
    </row>
    <row r="40" spans="2:5" ht="14.4">
      <c r="B40" s="1305" t="s">
        <v>540</v>
      </c>
      <c r="C40" s="1306"/>
      <c r="D40" s="1306"/>
      <c r="E40" s="1307"/>
    </row>
    <row r="41" spans="2:5" ht="14.4">
      <c r="B41" s="46" t="s">
        <v>541</v>
      </c>
      <c r="C41" s="44" t="s">
        <v>542</v>
      </c>
      <c r="D41" s="946">
        <v>0</v>
      </c>
      <c r="E41" s="935">
        <v>0</v>
      </c>
    </row>
    <row r="42" spans="2:5" ht="14.4">
      <c r="B42" s="46" t="s">
        <v>543</v>
      </c>
      <c r="C42" s="44" t="s">
        <v>544</v>
      </c>
      <c r="D42" s="945">
        <v>0</v>
      </c>
      <c r="E42" s="935">
        <v>0</v>
      </c>
    </row>
    <row r="43" spans="2:5" ht="28.8">
      <c r="B43" s="191" t="s">
        <v>545</v>
      </c>
      <c r="C43" s="182" t="s">
        <v>546</v>
      </c>
      <c r="D43" s="945">
        <v>0</v>
      </c>
      <c r="E43" s="935">
        <v>0</v>
      </c>
    </row>
    <row r="44" spans="2:5" ht="14.4">
      <c r="B44" s="191" t="s">
        <v>547</v>
      </c>
      <c r="C44" s="182" t="s">
        <v>548</v>
      </c>
      <c r="D44" s="944">
        <v>0</v>
      </c>
      <c r="E44" s="935">
        <v>0</v>
      </c>
    </row>
    <row r="45" spans="2:5" s="165" customFormat="1" ht="28.8">
      <c r="B45" s="191" t="s">
        <v>549</v>
      </c>
      <c r="C45" s="192" t="s">
        <v>550</v>
      </c>
      <c r="D45" s="944">
        <v>0</v>
      </c>
      <c r="E45" s="935">
        <v>0</v>
      </c>
    </row>
    <row r="46" spans="2:5" ht="14.4">
      <c r="B46" s="191" t="s">
        <v>551</v>
      </c>
      <c r="C46" s="182" t="s">
        <v>552</v>
      </c>
      <c r="D46" s="945">
        <v>0</v>
      </c>
      <c r="E46" s="935">
        <v>0</v>
      </c>
    </row>
    <row r="47" spans="2:5" ht="14.4">
      <c r="B47" s="191" t="s">
        <v>553</v>
      </c>
      <c r="C47" s="182" t="s">
        <v>554</v>
      </c>
      <c r="D47" s="945">
        <v>0</v>
      </c>
      <c r="E47" s="935">
        <v>0</v>
      </c>
    </row>
    <row r="48" spans="2:5" ht="28.8">
      <c r="B48" s="191" t="s">
        <v>555</v>
      </c>
      <c r="C48" s="182" t="s">
        <v>556</v>
      </c>
      <c r="D48" s="945">
        <v>0</v>
      </c>
      <c r="E48" s="935">
        <v>0</v>
      </c>
    </row>
    <row r="49" spans="2:5" ht="28.8">
      <c r="B49" s="191" t="s">
        <v>557</v>
      </c>
      <c r="C49" s="182" t="s">
        <v>558</v>
      </c>
      <c r="D49" s="945">
        <v>0</v>
      </c>
      <c r="E49" s="935">
        <v>0</v>
      </c>
    </row>
    <row r="50" spans="2:5" ht="28.8">
      <c r="B50" s="191" t="s">
        <v>559</v>
      </c>
      <c r="C50" s="182" t="s">
        <v>560</v>
      </c>
      <c r="D50" s="945">
        <v>0</v>
      </c>
      <c r="E50" s="935">
        <v>0</v>
      </c>
    </row>
    <row r="51" spans="2:5" ht="14.4">
      <c r="B51" s="193" t="s">
        <v>561</v>
      </c>
      <c r="C51" s="194" t="s">
        <v>562</v>
      </c>
      <c r="D51" s="950">
        <v>-8650710546.2844143</v>
      </c>
      <c r="E51" s="975">
        <v>-9547429081.1870689</v>
      </c>
    </row>
    <row r="52" spans="2:5" ht="14.4">
      <c r="B52" s="1308" t="s">
        <v>563</v>
      </c>
      <c r="C52" s="1309"/>
      <c r="D52" s="1309"/>
      <c r="E52" s="1310"/>
    </row>
    <row r="53" spans="2:5" ht="14.4">
      <c r="B53" s="177">
        <v>23</v>
      </c>
      <c r="C53" s="195" t="s">
        <v>357</v>
      </c>
      <c r="D53" s="947">
        <v>92584700918.024277</v>
      </c>
      <c r="E53" s="935">
        <v>96651995970.868179</v>
      </c>
    </row>
    <row r="54" spans="2:5" ht="14.4">
      <c r="B54" s="196">
        <v>24</v>
      </c>
      <c r="C54" s="197" t="s">
        <v>500</v>
      </c>
      <c r="D54" s="951">
        <v>1991743380286.1995</v>
      </c>
      <c r="E54" s="976">
        <v>2109301724811.7925</v>
      </c>
    </row>
    <row r="55" spans="2:5" ht="14.4">
      <c r="B55" s="1308" t="s">
        <v>80</v>
      </c>
      <c r="C55" s="1309"/>
      <c r="D55" s="1309"/>
      <c r="E55" s="1310"/>
    </row>
    <row r="56" spans="2:5" ht="14.4">
      <c r="B56" s="146">
        <v>25</v>
      </c>
      <c r="C56" s="166" t="s">
        <v>564</v>
      </c>
      <c r="D56" s="952">
        <v>4.6484251854132186E-2</v>
      </c>
      <c r="E56" s="977">
        <v>4.5821797248799097E-2</v>
      </c>
    </row>
    <row r="57" spans="2:5" ht="28.8">
      <c r="B57" s="46" t="s">
        <v>565</v>
      </c>
      <c r="C57" s="44" t="s">
        <v>566</v>
      </c>
      <c r="D57" s="952">
        <f>D53/(D54-D43-D44)</f>
        <v>4.6484251854132186E-2</v>
      </c>
      <c r="E57" s="977">
        <f>E53/(E54-E43-E44)</f>
        <v>4.5821797248799097E-2</v>
      </c>
    </row>
    <row r="58" spans="2:5" ht="28.8">
      <c r="B58" s="46" t="s">
        <v>567</v>
      </c>
      <c r="C58" s="172" t="s">
        <v>568</v>
      </c>
      <c r="D58" s="953">
        <f>D53/(D54-D11)</f>
        <v>4.6484251854132186E-2</v>
      </c>
      <c r="E58" s="977">
        <f>E53/(E54-E11)</f>
        <v>4.5821797248799097E-2</v>
      </c>
    </row>
    <row r="59" spans="2:5" ht="14.4">
      <c r="B59" s="46">
        <v>26</v>
      </c>
      <c r="C59" s="44" t="s">
        <v>569</v>
      </c>
      <c r="D59" s="954">
        <v>0.03</v>
      </c>
      <c r="E59" s="977">
        <v>0.03</v>
      </c>
    </row>
    <row r="60" spans="2:5" ht="14.4">
      <c r="B60" s="46" t="s">
        <v>570</v>
      </c>
      <c r="C60" s="44" t="s">
        <v>85</v>
      </c>
      <c r="D60" s="170">
        <v>0</v>
      </c>
      <c r="E60" s="979">
        <v>0</v>
      </c>
    </row>
    <row r="61" spans="2:5" ht="14.4">
      <c r="B61" s="46" t="s">
        <v>571</v>
      </c>
      <c r="C61" s="44" t="s">
        <v>572</v>
      </c>
      <c r="D61" s="170">
        <v>0</v>
      </c>
      <c r="E61" s="979">
        <v>0</v>
      </c>
    </row>
    <row r="62" spans="2:5" ht="14.4">
      <c r="B62" s="46">
        <v>27</v>
      </c>
      <c r="C62" s="172" t="s">
        <v>91</v>
      </c>
      <c r="D62" s="954">
        <v>0</v>
      </c>
      <c r="E62" s="977">
        <v>0</v>
      </c>
    </row>
    <row r="63" spans="2:5" s="165" customFormat="1" ht="14.4">
      <c r="B63" s="198" t="s">
        <v>573</v>
      </c>
      <c r="C63" s="172" t="s">
        <v>93</v>
      </c>
      <c r="D63" s="955">
        <f>D59+D60+D62</f>
        <v>0.03</v>
      </c>
      <c r="E63" s="978">
        <f>E59+E60+E62</f>
        <v>0.03</v>
      </c>
    </row>
    <row r="64" spans="2:5" ht="14.4">
      <c r="B64" s="1305" t="s">
        <v>574</v>
      </c>
      <c r="C64" s="1306"/>
      <c r="D64" s="1306"/>
      <c r="E64" s="1307"/>
    </row>
    <row r="65" spans="2:13" ht="14.4">
      <c r="B65" s="198" t="s">
        <v>575</v>
      </c>
      <c r="C65" s="172" t="s">
        <v>576</v>
      </c>
      <c r="D65" s="956"/>
      <c r="E65" s="940"/>
      <c r="M65" s="8"/>
    </row>
    <row r="66" spans="2:13" ht="14.4">
      <c r="B66" s="1308" t="s">
        <v>577</v>
      </c>
      <c r="C66" s="1309"/>
      <c r="D66" s="1309"/>
      <c r="E66" s="1310"/>
    </row>
    <row r="67" spans="2:13" ht="36" customHeight="1">
      <c r="B67" s="46">
        <v>28</v>
      </c>
      <c r="C67" s="44" t="s">
        <v>578</v>
      </c>
      <c r="D67" s="938">
        <v>934526080200.35461</v>
      </c>
      <c r="E67" s="935">
        <v>970703268877.6344</v>
      </c>
      <c r="M67" s="199"/>
    </row>
    <row r="68" spans="2:13" ht="34.5" customHeight="1">
      <c r="B68" s="46">
        <v>29</v>
      </c>
      <c r="C68" s="44" t="s">
        <v>579</v>
      </c>
      <c r="D68" s="944">
        <f>D28+D29</f>
        <v>620167965569.26001</v>
      </c>
      <c r="E68" s="935">
        <f>E28+E29</f>
        <v>716406458122.88</v>
      </c>
      <c r="M68" s="199"/>
    </row>
    <row r="69" spans="2:13" s="165" customFormat="1" ht="57.6">
      <c r="B69" s="198">
        <v>30</v>
      </c>
      <c r="C69" s="172" t="s">
        <v>580</v>
      </c>
      <c r="D69" s="957">
        <f>D54-D68+D67</f>
        <v>2306101494917.2939</v>
      </c>
      <c r="E69" s="940">
        <f>E54-E68+E67</f>
        <v>2363598535566.5469</v>
      </c>
      <c r="M69" s="200"/>
    </row>
    <row r="70" spans="2:13" s="165" customFormat="1" ht="57.6">
      <c r="B70" s="198" t="s">
        <v>581</v>
      </c>
      <c r="C70" s="172" t="s">
        <v>582</v>
      </c>
      <c r="D70" s="957">
        <f>D54-D68+D67-D11</f>
        <v>2306101494917.2939</v>
      </c>
      <c r="E70" s="940">
        <f>E54-E68+E67-E11</f>
        <v>2363598535566.5469</v>
      </c>
      <c r="M70" s="200"/>
    </row>
    <row r="71" spans="2:13" ht="57.6">
      <c r="B71" s="46">
        <v>31</v>
      </c>
      <c r="C71" s="44" t="s">
        <v>583</v>
      </c>
      <c r="D71" s="953">
        <f>D53/D69</f>
        <v>4.014771297884473E-2</v>
      </c>
      <c r="E71" s="977">
        <f>E53/E69</f>
        <v>4.0891883505800621E-2</v>
      </c>
      <c r="M71" s="199"/>
    </row>
    <row r="72" spans="2:13" ht="57.6">
      <c r="B72" s="46" t="s">
        <v>584</v>
      </c>
      <c r="C72" s="44" t="s">
        <v>585</v>
      </c>
      <c r="D72" s="953">
        <f>D53/D70</f>
        <v>4.014771297884473E-2</v>
      </c>
      <c r="E72" s="977">
        <f>E53/E70</f>
        <v>4.0891883505800621E-2</v>
      </c>
      <c r="M72" s="199"/>
    </row>
  </sheetData>
  <mergeCells count="11">
    <mergeCell ref="B35:E35"/>
    <mergeCell ref="D4:E4"/>
    <mergeCell ref="B5:C6"/>
    <mergeCell ref="B7:E7"/>
    <mergeCell ref="B15:E15"/>
    <mergeCell ref="B27:E27"/>
    <mergeCell ref="B40:E40"/>
    <mergeCell ref="B52:E52"/>
    <mergeCell ref="B55:E55"/>
    <mergeCell ref="B64:E64"/>
    <mergeCell ref="B66:E66"/>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2:D17"/>
  <sheetViews>
    <sheetView showGridLines="0" view="pageLayout" topLeftCell="C4" zoomScaleNormal="100" workbookViewId="0">
      <selection activeCell="F16" sqref="F16"/>
    </sheetView>
  </sheetViews>
  <sheetFormatPr defaultColWidth="9.109375" defaultRowHeight="14.4"/>
  <cols>
    <col min="1" max="2" width="9.109375" style="1"/>
    <col min="3" max="3" width="51.44140625" style="1" customWidth="1"/>
    <col min="4" max="4" width="34.88671875" style="1" customWidth="1"/>
    <col min="5" max="16384" width="9.109375" style="1"/>
  </cols>
  <sheetData>
    <row r="2" spans="2:4" ht="18.75" customHeight="1">
      <c r="B2" s="1322" t="s">
        <v>481</v>
      </c>
      <c r="C2" s="1322"/>
      <c r="D2" s="1322"/>
    </row>
    <row r="3" spans="2:4">
      <c r="B3" s="1322"/>
      <c r="C3" s="1322"/>
      <c r="D3" s="1322"/>
    </row>
    <row r="4" spans="2:4">
      <c r="D4" s="11" t="s">
        <v>6</v>
      </c>
    </row>
    <row r="5" spans="2:4">
      <c r="B5" s="18"/>
      <c r="C5" s="18"/>
      <c r="D5" s="201" t="s">
        <v>501</v>
      </c>
    </row>
    <row r="6" spans="2:4" ht="28.8">
      <c r="B6" s="202" t="s">
        <v>586</v>
      </c>
      <c r="C6" s="202" t="s">
        <v>587</v>
      </c>
      <c r="D6" s="936">
        <f>D7+D8</f>
        <v>875746814315.56848</v>
      </c>
    </row>
    <row r="7" spans="2:4">
      <c r="B7" s="181" t="s">
        <v>588</v>
      </c>
      <c r="C7" s="203" t="s">
        <v>589</v>
      </c>
      <c r="D7" s="940">
        <v>0</v>
      </c>
    </row>
    <row r="8" spans="2:4">
      <c r="B8" s="181" t="s">
        <v>590</v>
      </c>
      <c r="C8" s="203" t="s">
        <v>591</v>
      </c>
      <c r="D8" s="958">
        <f>D9+D10+D11+D12+D13+D14+D15+D16+D17</f>
        <v>875746814315.56848</v>
      </c>
    </row>
    <row r="9" spans="2:4">
      <c r="B9" s="181" t="s">
        <v>592</v>
      </c>
      <c r="C9" s="203" t="s">
        <v>593</v>
      </c>
      <c r="D9" s="959">
        <v>0</v>
      </c>
    </row>
    <row r="10" spans="2:4" ht="28.8">
      <c r="B10" s="181" t="s">
        <v>594</v>
      </c>
      <c r="C10" s="203" t="s">
        <v>595</v>
      </c>
      <c r="D10" s="959">
        <v>2014021326.9340601</v>
      </c>
    </row>
    <row r="11" spans="2:4" ht="57.6">
      <c r="B11" s="181" t="s">
        <v>596</v>
      </c>
      <c r="C11" s="204" t="s">
        <v>597</v>
      </c>
      <c r="D11" s="959">
        <v>0</v>
      </c>
    </row>
    <row r="12" spans="2:4">
      <c r="B12" s="181" t="s">
        <v>598</v>
      </c>
      <c r="C12" s="203" t="s">
        <v>599</v>
      </c>
      <c r="D12" s="959">
        <v>11453575829.064064</v>
      </c>
    </row>
    <row r="13" spans="2:4">
      <c r="B13" s="181" t="s">
        <v>600</v>
      </c>
      <c r="C13" s="203" t="s">
        <v>601</v>
      </c>
      <c r="D13" s="959">
        <v>540121600732.55176</v>
      </c>
    </row>
    <row r="14" spans="2:4">
      <c r="B14" s="181" t="s">
        <v>602</v>
      </c>
      <c r="C14" s="203" t="s">
        <v>603</v>
      </c>
      <c r="D14" s="959">
        <v>86024839572.148788</v>
      </c>
    </row>
    <row r="15" spans="2:4">
      <c r="B15" s="181" t="s">
        <v>604</v>
      </c>
      <c r="C15" s="204" t="s">
        <v>605</v>
      </c>
      <c r="D15" s="959">
        <v>176666318492.24094</v>
      </c>
    </row>
    <row r="16" spans="2:4">
      <c r="B16" s="181" t="s">
        <v>606</v>
      </c>
      <c r="C16" s="203" t="s">
        <v>607</v>
      </c>
      <c r="D16" s="959">
        <v>15778161523.829048</v>
      </c>
    </row>
    <row r="17" spans="2:4" ht="28.8">
      <c r="B17" s="181" t="s">
        <v>608</v>
      </c>
      <c r="C17" s="203" t="s">
        <v>609</v>
      </c>
      <c r="D17" s="959">
        <v>43688296838.799713</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D9"/>
  <sheetViews>
    <sheetView showGridLines="0" view="pageLayout" topLeftCell="D1" zoomScaleNormal="100" workbookViewId="0">
      <selection activeCell="D9" sqref="D9"/>
    </sheetView>
  </sheetViews>
  <sheetFormatPr defaultColWidth="9.109375" defaultRowHeight="14.4"/>
  <cols>
    <col min="1" max="2" width="9.109375" style="1"/>
    <col min="3" max="3" width="55.88671875" style="1" customWidth="1"/>
    <col min="4" max="4" width="126" style="1" bestFit="1" customWidth="1"/>
    <col min="5" max="16384" width="9.109375" style="1"/>
  </cols>
  <sheetData>
    <row r="1" spans="1:4">
      <c r="A1" s="205"/>
    </row>
    <row r="2" spans="1:4" ht="18">
      <c r="B2" s="206" t="s">
        <v>482</v>
      </c>
    </row>
    <row r="3" spans="1:4">
      <c r="B3"/>
    </row>
    <row r="4" spans="1:4">
      <c r="B4"/>
    </row>
    <row r="6" spans="1:4">
      <c r="A6" s="22"/>
      <c r="B6" s="18"/>
      <c r="C6" s="1323"/>
      <c r="D6" s="207" t="s">
        <v>6</v>
      </c>
    </row>
    <row r="7" spans="1:4">
      <c r="B7" s="208" t="s">
        <v>120</v>
      </c>
      <c r="C7" s="1323"/>
      <c r="D7" s="181" t="s">
        <v>114</v>
      </c>
    </row>
    <row r="8" spans="1:4" ht="43.2">
      <c r="B8" s="14" t="s">
        <v>116</v>
      </c>
      <c r="C8" s="209" t="s">
        <v>610</v>
      </c>
      <c r="D8" s="291" t="s">
        <v>2176</v>
      </c>
    </row>
    <row r="9" spans="1:4" ht="34.5" customHeight="1">
      <c r="B9" s="14" t="s">
        <v>118</v>
      </c>
      <c r="C9" s="181" t="s">
        <v>611</v>
      </c>
      <c r="D9" s="291" t="s">
        <v>2177</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44"/>
  <sheetViews>
    <sheetView showGridLines="0" view="pageLayout" zoomScale="115" zoomScaleNormal="120" zoomScalePageLayoutView="115" workbookViewId="0">
      <selection activeCell="G7" sqref="G7"/>
    </sheetView>
  </sheetViews>
  <sheetFormatPr defaultColWidth="9.109375" defaultRowHeight="14.4"/>
  <cols>
    <col min="1" max="1" width="1" style="39" customWidth="1"/>
    <col min="2" max="2" width="7.88671875" style="39" customWidth="1"/>
    <col min="3" max="3" width="64.44140625" style="39" customWidth="1"/>
    <col min="4" max="5" width="14.6640625" style="39" bestFit="1" customWidth="1"/>
    <col min="6" max="6" width="16.5546875" style="39" customWidth="1"/>
    <col min="7" max="7" width="9.109375" style="39" customWidth="1"/>
    <col min="8" max="16384" width="9.109375" style="39"/>
  </cols>
  <sheetData>
    <row r="1" spans="1:6">
      <c r="A1" s="38"/>
      <c r="B1" s="38"/>
      <c r="C1" s="38"/>
      <c r="D1" s="38"/>
      <c r="E1" s="38"/>
      <c r="F1" s="38"/>
    </row>
    <row r="2" spans="1:6">
      <c r="A2" s="38"/>
      <c r="B2" s="45" t="s">
        <v>3</v>
      </c>
    </row>
    <row r="3" spans="1:6">
      <c r="A3" s="38"/>
    </row>
    <row r="4" spans="1:6">
      <c r="A4" s="38"/>
    </row>
    <row r="5" spans="1:6" ht="28.8">
      <c r="A5" s="38"/>
      <c r="B5" s="1226"/>
      <c r="C5" s="1227"/>
      <c r="D5" s="1225" t="s">
        <v>4</v>
      </c>
      <c r="E5" s="1225"/>
      <c r="F5" s="34" t="s">
        <v>5</v>
      </c>
    </row>
    <row r="6" spans="1:6">
      <c r="A6" s="38"/>
      <c r="B6" s="1226"/>
      <c r="C6" s="1227"/>
      <c r="D6" s="34" t="s">
        <v>6</v>
      </c>
      <c r="E6" s="34" t="s">
        <v>7</v>
      </c>
      <c r="F6" s="34" t="s">
        <v>8</v>
      </c>
    </row>
    <row r="7" spans="1:6">
      <c r="A7" s="38"/>
      <c r="B7" s="1228"/>
      <c r="C7" s="1229"/>
      <c r="D7" s="34" t="s">
        <v>9</v>
      </c>
      <c r="E7" s="34" t="s">
        <v>10</v>
      </c>
      <c r="F7" s="34" t="s">
        <v>9</v>
      </c>
    </row>
    <row r="8" spans="1:6">
      <c r="A8" s="38"/>
      <c r="B8" s="34">
        <v>1</v>
      </c>
      <c r="C8" s="35" t="s">
        <v>11</v>
      </c>
      <c r="D8" s="982">
        <v>329447502.26691204</v>
      </c>
      <c r="E8" s="982">
        <v>325569599.83249718</v>
      </c>
      <c r="F8" s="982">
        <f>D8*0.08</f>
        <v>26355800.181352966</v>
      </c>
    </row>
    <row r="9" spans="1:6">
      <c r="A9" s="38"/>
      <c r="B9" s="34">
        <v>2</v>
      </c>
      <c r="C9" s="40" t="s">
        <v>12</v>
      </c>
      <c r="D9" s="985">
        <v>14051680.473055903</v>
      </c>
      <c r="E9" s="982">
        <v>15838797.692064615</v>
      </c>
      <c r="F9" s="982">
        <f t="shared" ref="F9:F18" si="0">D9*0.08</f>
        <v>1124134.4378444722</v>
      </c>
    </row>
    <row r="10" spans="1:6">
      <c r="A10" s="38"/>
      <c r="B10" s="34">
        <v>3</v>
      </c>
      <c r="C10" s="40" t="s">
        <v>121</v>
      </c>
      <c r="D10" s="985">
        <v>3325711.6052399999</v>
      </c>
      <c r="E10" s="982">
        <v>5481469.3100100001</v>
      </c>
      <c r="F10" s="982">
        <f t="shared" si="0"/>
        <v>266056.92841920001</v>
      </c>
    </row>
    <row r="11" spans="1:6">
      <c r="A11" s="38"/>
      <c r="B11" s="34">
        <v>4</v>
      </c>
      <c r="C11" s="40" t="s">
        <v>13</v>
      </c>
      <c r="D11" s="982">
        <f>SUM(D12:D13)</f>
        <v>262916703.62885001</v>
      </c>
      <c r="E11" s="982">
        <f>SUM(E12:E13)</f>
        <v>262253741.17592999</v>
      </c>
      <c r="F11" s="982">
        <f t="shared" si="0"/>
        <v>21033336.290308002</v>
      </c>
    </row>
    <row r="12" spans="1:6">
      <c r="A12" s="38"/>
      <c r="B12" s="34" t="s">
        <v>14</v>
      </c>
      <c r="C12" s="40" t="s">
        <v>15</v>
      </c>
      <c r="D12" s="982">
        <v>0</v>
      </c>
      <c r="E12" s="982">
        <v>0</v>
      </c>
      <c r="F12" s="982">
        <f t="shared" si="0"/>
        <v>0</v>
      </c>
    </row>
    <row r="13" spans="1:6">
      <c r="A13" s="38"/>
      <c r="B13" s="34">
        <v>5</v>
      </c>
      <c r="C13" s="40" t="s">
        <v>122</v>
      </c>
      <c r="D13" s="985">
        <v>262916703.62885001</v>
      </c>
      <c r="E13" s="982">
        <v>262253741.17592999</v>
      </c>
      <c r="F13" s="982">
        <f t="shared" si="0"/>
        <v>21033336.290308002</v>
      </c>
    </row>
    <row r="14" spans="1:6">
      <c r="A14" s="38"/>
      <c r="B14" s="34">
        <v>6</v>
      </c>
      <c r="C14" s="35" t="s">
        <v>16</v>
      </c>
      <c r="D14" s="982">
        <v>13290892.691531999</v>
      </c>
      <c r="E14" s="982">
        <v>13896692.058350001</v>
      </c>
      <c r="F14" s="982">
        <f t="shared" si="0"/>
        <v>1063271.4153225599</v>
      </c>
    </row>
    <row r="15" spans="1:6">
      <c r="A15" s="38"/>
      <c r="B15" s="34">
        <v>7</v>
      </c>
      <c r="C15" s="40" t="s">
        <v>12</v>
      </c>
      <c r="D15" s="985">
        <v>10950229.007531999</v>
      </c>
      <c r="E15" s="982">
        <v>11051693.846350001</v>
      </c>
      <c r="F15" s="982">
        <f t="shared" si="0"/>
        <v>876018.32060255995</v>
      </c>
    </row>
    <row r="16" spans="1:6">
      <c r="A16" s="38"/>
      <c r="B16" s="34">
        <v>8</v>
      </c>
      <c r="C16" s="40" t="s">
        <v>17</v>
      </c>
      <c r="D16" s="982">
        <v>0</v>
      </c>
      <c r="E16" s="982">
        <v>0</v>
      </c>
      <c r="F16" s="982">
        <f t="shared" si="0"/>
        <v>0</v>
      </c>
    </row>
    <row r="17" spans="1:7">
      <c r="A17" s="38"/>
      <c r="B17" s="34" t="s">
        <v>18</v>
      </c>
      <c r="C17" s="40" t="s">
        <v>19</v>
      </c>
      <c r="D17" s="982">
        <v>0</v>
      </c>
      <c r="E17" s="982">
        <v>0</v>
      </c>
      <c r="F17" s="982">
        <f t="shared" si="0"/>
        <v>0</v>
      </c>
      <c r="G17" s="41"/>
    </row>
    <row r="18" spans="1:7">
      <c r="A18" s="38"/>
      <c r="B18" s="34" t="s">
        <v>20</v>
      </c>
      <c r="C18" s="40" t="s">
        <v>21</v>
      </c>
      <c r="D18" s="985">
        <v>2340663.6839999999</v>
      </c>
      <c r="E18" s="982">
        <v>2844998.2119999998</v>
      </c>
      <c r="F18" s="982">
        <f t="shared" si="0"/>
        <v>187253.09471999999</v>
      </c>
    </row>
    <row r="19" spans="1:7">
      <c r="A19" s="38"/>
      <c r="B19" s="34">
        <v>9</v>
      </c>
      <c r="C19" s="40" t="s">
        <v>22</v>
      </c>
      <c r="D19" s="982"/>
      <c r="E19" s="982"/>
      <c r="F19" s="982"/>
    </row>
    <row r="20" spans="1:7">
      <c r="A20" s="38"/>
      <c r="B20" s="34">
        <v>10</v>
      </c>
      <c r="C20" s="44" t="s">
        <v>23</v>
      </c>
      <c r="D20" s="983"/>
      <c r="E20" s="983"/>
      <c r="F20" s="983"/>
    </row>
    <row r="21" spans="1:7">
      <c r="A21" s="38"/>
      <c r="B21" s="34">
        <v>11</v>
      </c>
      <c r="C21" s="44" t="s">
        <v>23</v>
      </c>
      <c r="D21" s="983"/>
      <c r="E21" s="983"/>
      <c r="F21" s="983"/>
    </row>
    <row r="22" spans="1:7">
      <c r="A22" s="38"/>
      <c r="B22" s="34">
        <v>12</v>
      </c>
      <c r="C22" s="44" t="s">
        <v>23</v>
      </c>
      <c r="D22" s="983"/>
      <c r="E22" s="983"/>
      <c r="F22" s="983"/>
    </row>
    <row r="23" spans="1:7">
      <c r="A23" s="38"/>
      <c r="B23" s="34">
        <v>13</v>
      </c>
      <c r="C23" s="44" t="s">
        <v>23</v>
      </c>
      <c r="D23" s="983"/>
      <c r="E23" s="983"/>
      <c r="F23" s="983"/>
    </row>
    <row r="24" spans="1:7">
      <c r="A24" s="38"/>
      <c r="B24" s="34">
        <v>14</v>
      </c>
      <c r="C24" s="44" t="s">
        <v>23</v>
      </c>
      <c r="D24" s="983"/>
      <c r="E24" s="983"/>
      <c r="F24" s="983"/>
    </row>
    <row r="25" spans="1:7">
      <c r="A25" s="38"/>
      <c r="B25" s="34">
        <v>15</v>
      </c>
      <c r="C25" s="35" t="s">
        <v>24</v>
      </c>
      <c r="D25" s="982">
        <v>0</v>
      </c>
      <c r="E25" s="982">
        <v>0</v>
      </c>
      <c r="F25" s="982">
        <f t="shared" ref="F25:F34" si="1">D25*0.08</f>
        <v>0</v>
      </c>
    </row>
    <row r="26" spans="1:7" ht="15" customHeight="1">
      <c r="A26" s="38"/>
      <c r="B26" s="34">
        <v>16</v>
      </c>
      <c r="C26" s="35" t="s">
        <v>25</v>
      </c>
      <c r="D26" s="982">
        <v>0</v>
      </c>
      <c r="E26" s="982">
        <v>0</v>
      </c>
      <c r="F26" s="982">
        <f t="shared" si="1"/>
        <v>0</v>
      </c>
    </row>
    <row r="27" spans="1:7">
      <c r="A27" s="38"/>
      <c r="B27" s="34">
        <v>17</v>
      </c>
      <c r="C27" s="40" t="s">
        <v>26</v>
      </c>
      <c r="D27" s="982">
        <v>0</v>
      </c>
      <c r="E27" s="982">
        <v>0</v>
      </c>
      <c r="F27" s="982">
        <f t="shared" si="1"/>
        <v>0</v>
      </c>
    </row>
    <row r="28" spans="1:7">
      <c r="A28" s="38"/>
      <c r="B28" s="34">
        <v>18</v>
      </c>
      <c r="C28" s="40" t="s">
        <v>27</v>
      </c>
      <c r="D28" s="982">
        <v>0</v>
      </c>
      <c r="E28" s="982">
        <v>0</v>
      </c>
      <c r="F28" s="982">
        <f t="shared" si="1"/>
        <v>0</v>
      </c>
    </row>
    <row r="29" spans="1:7">
      <c r="A29" s="38"/>
      <c r="B29" s="34">
        <v>19</v>
      </c>
      <c r="C29" s="40" t="s">
        <v>28</v>
      </c>
      <c r="D29" s="982">
        <v>0</v>
      </c>
      <c r="E29" s="982">
        <v>0</v>
      </c>
      <c r="F29" s="982">
        <f t="shared" si="1"/>
        <v>0</v>
      </c>
    </row>
    <row r="30" spans="1:7">
      <c r="A30" s="38"/>
      <c r="B30" s="34" t="s">
        <v>29</v>
      </c>
      <c r="C30" s="40" t="s">
        <v>30</v>
      </c>
      <c r="D30" s="982">
        <v>0</v>
      </c>
      <c r="E30" s="982">
        <v>0</v>
      </c>
      <c r="F30" s="982">
        <f t="shared" si="1"/>
        <v>0</v>
      </c>
    </row>
    <row r="31" spans="1:7">
      <c r="A31" s="38"/>
      <c r="B31" s="34">
        <v>20</v>
      </c>
      <c r="C31" s="35" t="s">
        <v>31</v>
      </c>
      <c r="D31" s="985">
        <v>427395.97060215496</v>
      </c>
      <c r="E31" s="982">
        <v>390079.28322051896</v>
      </c>
      <c r="F31" s="982">
        <f t="shared" si="1"/>
        <v>34191.677648172401</v>
      </c>
    </row>
    <row r="32" spans="1:7">
      <c r="A32" s="38"/>
      <c r="B32" s="34">
        <v>21</v>
      </c>
      <c r="C32" s="40" t="s">
        <v>12</v>
      </c>
      <c r="D32" s="982">
        <v>427395.97060215496</v>
      </c>
      <c r="E32" s="982">
        <v>390079.28322051896</v>
      </c>
      <c r="F32" s="982">
        <f t="shared" si="1"/>
        <v>34191.677648172401</v>
      </c>
    </row>
    <row r="33" spans="1:6">
      <c r="A33" s="38"/>
      <c r="B33" s="34">
        <v>22</v>
      </c>
      <c r="C33" s="40" t="s">
        <v>32</v>
      </c>
      <c r="D33" s="982">
        <v>0</v>
      </c>
      <c r="E33" s="982">
        <v>0</v>
      </c>
      <c r="F33" s="982">
        <f t="shared" si="1"/>
        <v>0</v>
      </c>
    </row>
    <row r="34" spans="1:6">
      <c r="A34" s="38"/>
      <c r="B34" s="34" t="s">
        <v>33</v>
      </c>
      <c r="C34" s="35" t="s">
        <v>34</v>
      </c>
      <c r="D34" s="982">
        <v>0</v>
      </c>
      <c r="E34" s="982">
        <v>0</v>
      </c>
      <c r="F34" s="982">
        <f t="shared" si="1"/>
        <v>0</v>
      </c>
    </row>
    <row r="35" spans="1:6">
      <c r="A35" s="38"/>
      <c r="B35" s="34">
        <v>23</v>
      </c>
      <c r="C35" s="35" t="s">
        <v>35</v>
      </c>
      <c r="D35" s="983"/>
      <c r="E35" s="983"/>
      <c r="F35" s="983"/>
    </row>
    <row r="36" spans="1:6">
      <c r="A36" s="38"/>
      <c r="B36" s="34" t="s">
        <v>36</v>
      </c>
      <c r="C36" s="35" t="s">
        <v>37</v>
      </c>
      <c r="D36" s="982">
        <v>0</v>
      </c>
      <c r="E36" s="982">
        <v>0</v>
      </c>
      <c r="F36" s="982">
        <f t="shared" ref="F36:F39" si="2">D36*0.08</f>
        <v>0</v>
      </c>
    </row>
    <row r="37" spans="1:6">
      <c r="A37" s="38"/>
      <c r="B37" s="34" t="s">
        <v>38</v>
      </c>
      <c r="C37" s="35" t="s">
        <v>12</v>
      </c>
      <c r="D37" s="985">
        <v>64829727.094999999</v>
      </c>
      <c r="E37" s="982">
        <v>66798730.660999998</v>
      </c>
      <c r="F37" s="982">
        <f t="shared" si="2"/>
        <v>5186378.1676000003</v>
      </c>
    </row>
    <row r="38" spans="1:6">
      <c r="A38" s="38"/>
      <c r="B38" s="34" t="s">
        <v>39</v>
      </c>
      <c r="C38" s="35" t="s">
        <v>40</v>
      </c>
      <c r="D38" s="982">
        <v>0</v>
      </c>
      <c r="E38" s="982">
        <v>0</v>
      </c>
      <c r="F38" s="982">
        <f t="shared" si="2"/>
        <v>0</v>
      </c>
    </row>
    <row r="39" spans="1:6" ht="28.8">
      <c r="A39" s="38"/>
      <c r="B39" s="34">
        <v>24</v>
      </c>
      <c r="C39" s="35" t="s">
        <v>41</v>
      </c>
      <c r="D39" s="982">
        <v>3993247.1875</v>
      </c>
      <c r="E39" s="982">
        <v>3977561.1754461979</v>
      </c>
      <c r="F39" s="982">
        <f t="shared" si="2"/>
        <v>319459.77500000002</v>
      </c>
    </row>
    <row r="40" spans="1:6">
      <c r="A40" s="38"/>
      <c r="B40" s="34">
        <v>25</v>
      </c>
      <c r="C40" s="44" t="s">
        <v>23</v>
      </c>
      <c r="D40" s="983"/>
      <c r="E40" s="983"/>
      <c r="F40" s="983"/>
    </row>
    <row r="41" spans="1:6">
      <c r="A41" s="38"/>
      <c r="B41" s="34">
        <v>26</v>
      </c>
      <c r="C41" s="44" t="s">
        <v>23</v>
      </c>
      <c r="D41" s="983"/>
      <c r="E41" s="983"/>
      <c r="F41" s="983"/>
    </row>
    <row r="42" spans="1:6">
      <c r="A42" s="38"/>
      <c r="B42" s="34">
        <v>27</v>
      </c>
      <c r="C42" s="44" t="s">
        <v>23</v>
      </c>
      <c r="D42" s="983"/>
      <c r="E42" s="983"/>
      <c r="F42" s="983"/>
    </row>
    <row r="43" spans="1:6">
      <c r="A43" s="38"/>
      <c r="B43" s="34">
        <v>28</v>
      </c>
      <c r="C43" s="44" t="s">
        <v>23</v>
      </c>
      <c r="D43" s="983"/>
      <c r="E43" s="983"/>
      <c r="F43" s="983"/>
    </row>
    <row r="44" spans="1:6">
      <c r="A44" s="38"/>
      <c r="B44" s="42">
        <v>29</v>
      </c>
      <c r="C44" s="43" t="s">
        <v>42</v>
      </c>
      <c r="D44" s="984">
        <v>411988765.21154618</v>
      </c>
      <c r="E44" s="984">
        <v>410632663.01051396</v>
      </c>
      <c r="F44" s="984">
        <f>D44*0.08</f>
        <v>32959101.216923695</v>
      </c>
    </row>
  </sheetData>
  <mergeCells count="2">
    <mergeCell ref="D5:E5"/>
    <mergeCell ref="B5:C7"/>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1848</v>
      </c>
    </row>
    <row r="3" spans="2:12">
      <c r="B3" t="s">
        <v>1849</v>
      </c>
    </row>
    <row r="5" spans="2:12">
      <c r="B5" s="1217" t="s">
        <v>612</v>
      </c>
      <c r="C5" s="1218"/>
      <c r="D5" s="1218"/>
      <c r="E5" s="1218"/>
      <c r="F5" s="1218"/>
      <c r="G5" s="1218"/>
      <c r="H5" s="1218"/>
      <c r="I5" s="1218"/>
      <c r="J5" s="1218"/>
      <c r="K5" s="1218"/>
      <c r="L5" s="1219"/>
    </row>
    <row r="6" spans="2:12">
      <c r="B6" s="1220" t="s">
        <v>613</v>
      </c>
      <c r="C6" s="1216"/>
      <c r="D6" s="1216"/>
      <c r="E6" s="1216"/>
      <c r="F6" s="1216"/>
      <c r="G6" s="1216"/>
      <c r="H6" s="1216"/>
      <c r="I6" s="1216"/>
      <c r="J6" s="1216"/>
      <c r="K6" s="1216"/>
      <c r="L6" s="1221"/>
    </row>
    <row r="7" spans="2:12" ht="22.5" customHeight="1">
      <c r="B7" s="1220" t="s">
        <v>614</v>
      </c>
      <c r="C7" s="1216"/>
      <c r="D7" s="1216"/>
      <c r="E7" s="1216"/>
      <c r="F7" s="1216"/>
      <c r="G7" s="1216"/>
      <c r="H7" s="1216"/>
      <c r="I7" s="1216"/>
      <c r="J7" s="1216"/>
      <c r="K7" s="1216"/>
      <c r="L7" s="1221"/>
    </row>
    <row r="8" spans="2:12">
      <c r="B8" s="1222" t="s">
        <v>615</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75CB-5AE7-4E7B-99FD-3F705045D8E3}">
  <sheetPr>
    <tabColor rgb="FF00B050"/>
    <pageSetUpPr fitToPage="1"/>
  </sheetPr>
  <dimension ref="B2:D23"/>
  <sheetViews>
    <sheetView showGridLines="0" zoomScaleNormal="100" zoomScalePageLayoutView="115" workbookViewId="0">
      <selection activeCell="D12" sqref="D12"/>
    </sheetView>
  </sheetViews>
  <sheetFormatPr defaultColWidth="9.109375" defaultRowHeight="14.4"/>
  <cols>
    <col min="1" max="1" width="6.5546875" customWidth="1"/>
    <col min="3" max="3" width="78" customWidth="1"/>
    <col min="4" max="4" width="128.109375" customWidth="1"/>
  </cols>
  <sheetData>
    <row r="2" spans="2:4" ht="18">
      <c r="B2" s="210" t="s">
        <v>612</v>
      </c>
    </row>
    <row r="3" spans="2:4" ht="15.6">
      <c r="B3" s="211" t="s">
        <v>616</v>
      </c>
    </row>
    <row r="4" spans="2:4">
      <c r="D4" s="80"/>
    </row>
    <row r="5" spans="2:4">
      <c r="B5" s="1089" t="s">
        <v>120</v>
      </c>
      <c r="C5" s="1324" t="s">
        <v>127</v>
      </c>
      <c r="D5" s="1324"/>
    </row>
    <row r="6" spans="2:4" ht="62.4">
      <c r="B6" s="1089" t="s">
        <v>116</v>
      </c>
      <c r="C6" s="1170" t="s">
        <v>617</v>
      </c>
      <c r="D6" s="1170" t="s">
        <v>2186</v>
      </c>
    </row>
    <row r="7" spans="2:4" ht="63.75" customHeight="1">
      <c r="B7" s="1089" t="s">
        <v>118</v>
      </c>
      <c r="C7" s="1170" t="s">
        <v>618</v>
      </c>
      <c r="D7" s="1170" t="s">
        <v>2187</v>
      </c>
    </row>
    <row r="8" spans="2:4" ht="133.80000000000001">
      <c r="B8" s="34" t="s">
        <v>152</v>
      </c>
      <c r="C8" s="1170" t="s">
        <v>619</v>
      </c>
      <c r="D8" s="1170" t="s">
        <v>2188</v>
      </c>
    </row>
    <row r="9" spans="2:4" ht="93.6">
      <c r="B9" s="1089" t="s">
        <v>137</v>
      </c>
      <c r="C9" s="1170" t="s">
        <v>620</v>
      </c>
      <c r="D9" s="1170" t="s">
        <v>2189</v>
      </c>
    </row>
    <row r="10" spans="2:4" ht="109.2">
      <c r="B10" s="34" t="s">
        <v>139</v>
      </c>
      <c r="C10" s="1170" t="s">
        <v>621</v>
      </c>
      <c r="D10" s="1170" t="s">
        <v>2190</v>
      </c>
    </row>
    <row r="11" spans="2:4" ht="78">
      <c r="B11" s="1089" t="s">
        <v>142</v>
      </c>
      <c r="C11" s="1170" t="s">
        <v>622</v>
      </c>
      <c r="D11" s="1170" t="s">
        <v>2191</v>
      </c>
    </row>
    <row r="12" spans="2:4" ht="46.8">
      <c r="B12" s="1089" t="s">
        <v>145</v>
      </c>
      <c r="C12" s="1170" t="s">
        <v>623</v>
      </c>
      <c r="D12" s="1170" t="s">
        <v>2192</v>
      </c>
    </row>
    <row r="13" spans="2:4" ht="46.8">
      <c r="B13" s="1089" t="s">
        <v>261</v>
      </c>
      <c r="C13" s="1170" t="s">
        <v>624</v>
      </c>
      <c r="D13" s="1170" t="s">
        <v>2193</v>
      </c>
    </row>
    <row r="14" spans="2:4" ht="124.95" customHeight="1">
      <c r="B14" s="1324" t="s">
        <v>310</v>
      </c>
      <c r="C14" s="1171" t="s">
        <v>625</v>
      </c>
      <c r="D14" s="1325" t="s">
        <v>2194</v>
      </c>
    </row>
    <row r="15" spans="2:4" ht="31.2">
      <c r="B15" s="1324"/>
      <c r="C15" s="1171" t="s">
        <v>626</v>
      </c>
      <c r="D15" s="1326"/>
    </row>
    <row r="16" spans="2:4" ht="46.8">
      <c r="B16" s="1324"/>
      <c r="C16" s="1171" t="s">
        <v>627</v>
      </c>
      <c r="D16" s="1326"/>
    </row>
    <row r="17" spans="2:4" ht="46.8">
      <c r="B17" s="1324"/>
      <c r="C17" s="1171" t="s">
        <v>628</v>
      </c>
      <c r="D17" s="1326"/>
    </row>
    <row r="18" spans="2:4" ht="31.2">
      <c r="B18" s="1324"/>
      <c r="C18" s="1171" t="s">
        <v>629</v>
      </c>
      <c r="D18" s="1327"/>
    </row>
    <row r="19" spans="2:4">
      <c r="B19" s="154"/>
    </row>
    <row r="20" spans="2:4">
      <c r="B20" s="212"/>
    </row>
    <row r="21" spans="2:4">
      <c r="B21" s="212"/>
    </row>
    <row r="22" spans="2:4">
      <c r="B22" s="154"/>
    </row>
    <row r="23" spans="2:4">
      <c r="B23" s="15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9" orientation="landscape" r:id="rId1"/>
  <headerFooter>
    <oddHeader>&amp;C&amp;"Calibri"&amp;10&amp;K000000Public&amp;1#_x000D_&amp;"Calibri"&amp;11&amp;K000000&amp;"Calibri"&amp;11&amp;K000000CS
Příloha 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2:R48"/>
  <sheetViews>
    <sheetView showGridLines="0" view="pageLayout" zoomScaleNormal="100" workbookViewId="0">
      <selection activeCell="G4" sqref="G3:G4"/>
    </sheetView>
  </sheetViews>
  <sheetFormatPr defaultColWidth="9.109375" defaultRowHeight="14.4"/>
  <cols>
    <col min="1" max="1" width="6.44140625" style="1" customWidth="1"/>
    <col min="2" max="2" width="10.44140625" style="1" customWidth="1"/>
    <col min="3" max="3" width="26.5546875" style="1" customWidth="1"/>
    <col min="4" max="4" width="17.33203125" style="973" bestFit="1" customWidth="1"/>
    <col min="5" max="7" width="17" style="973" bestFit="1" customWidth="1"/>
    <col min="8" max="8" width="17.33203125" style="973" bestFit="1" customWidth="1"/>
    <col min="9" max="11" width="17.109375" style="973" bestFit="1" customWidth="1"/>
    <col min="12" max="18" width="9.109375" style="973"/>
    <col min="19" max="16384" width="9.109375" style="1"/>
  </cols>
  <sheetData>
    <row r="2" spans="1:11" ht="18">
      <c r="B2" s="210" t="s">
        <v>613</v>
      </c>
    </row>
    <row r="3" spans="1:11" ht="15.6">
      <c r="A3" s="213"/>
    </row>
    <row r="4" spans="1:11" ht="28.8">
      <c r="A4" s="213"/>
      <c r="C4" s="181" t="s">
        <v>630</v>
      </c>
    </row>
    <row r="5" spans="1:11" ht="15.6">
      <c r="A5" s="213"/>
      <c r="C5" s="214"/>
    </row>
    <row r="6" spans="1:11">
      <c r="B6" s="215"/>
      <c r="C6" s="22"/>
      <c r="D6" s="1037" t="s">
        <v>6</v>
      </c>
      <c r="E6" s="1037" t="s">
        <v>7</v>
      </c>
      <c r="F6" s="1037" t="s">
        <v>8</v>
      </c>
      <c r="G6" s="1037" t="s">
        <v>43</v>
      </c>
      <c r="H6" s="1037" t="s">
        <v>44</v>
      </c>
      <c r="I6" s="1037" t="s">
        <v>164</v>
      </c>
      <c r="J6" s="1037" t="s">
        <v>165</v>
      </c>
      <c r="K6" s="1037" t="s">
        <v>199</v>
      </c>
    </row>
    <row r="7" spans="1:11">
      <c r="B7" s="22"/>
      <c r="C7" s="22"/>
      <c r="D7" s="1340" t="s">
        <v>631</v>
      </c>
      <c r="E7" s="1340"/>
      <c r="F7" s="1340"/>
      <c r="G7" s="1340"/>
      <c r="H7" s="1341" t="s">
        <v>632</v>
      </c>
      <c r="I7" s="1342"/>
      <c r="J7" s="1342"/>
      <c r="K7" s="1343"/>
    </row>
    <row r="8" spans="1:11" ht="28.8">
      <c r="B8" s="18" t="s">
        <v>633</v>
      </c>
      <c r="C8" s="181" t="s">
        <v>634</v>
      </c>
      <c r="D8" s="1038" t="s">
        <v>9</v>
      </c>
      <c r="E8" s="1038" t="s">
        <v>45</v>
      </c>
      <c r="F8" s="1038" t="s">
        <v>46</v>
      </c>
      <c r="G8" s="1038" t="s">
        <v>47</v>
      </c>
      <c r="H8" s="1038" t="s">
        <v>9</v>
      </c>
      <c r="I8" s="1038" t="s">
        <v>45</v>
      </c>
      <c r="J8" s="1038" t="s">
        <v>46</v>
      </c>
      <c r="K8" s="1038" t="s">
        <v>47</v>
      </c>
    </row>
    <row r="9" spans="1:11" ht="43.2">
      <c r="B9" s="18" t="s">
        <v>635</v>
      </c>
      <c r="C9" s="181" t="s">
        <v>636</v>
      </c>
      <c r="D9" s="1036"/>
      <c r="E9" s="1036"/>
      <c r="F9" s="1036"/>
      <c r="G9" s="1036"/>
      <c r="H9" s="1036"/>
      <c r="I9" s="1036"/>
      <c r="J9" s="1036"/>
      <c r="K9" s="1036"/>
    </row>
    <row r="10" spans="1:11" ht="15" customHeight="1">
      <c r="B10" s="1344" t="s">
        <v>637</v>
      </c>
      <c r="C10" s="1345"/>
      <c r="D10" s="1345"/>
      <c r="E10" s="1345"/>
      <c r="F10" s="1345"/>
      <c r="G10" s="1345"/>
      <c r="H10" s="1345"/>
      <c r="I10" s="1345"/>
      <c r="J10" s="1345"/>
      <c r="K10" s="1346"/>
    </row>
    <row r="11" spans="1:11" ht="28.8">
      <c r="B11" s="184">
        <v>1</v>
      </c>
      <c r="C11" s="181" t="s">
        <v>638</v>
      </c>
      <c r="D11" s="1337"/>
      <c r="E11" s="1337"/>
      <c r="F11" s="1337"/>
      <c r="G11" s="1337"/>
      <c r="H11" s="1040">
        <v>828225307366.65503</v>
      </c>
      <c r="I11" s="1036">
        <v>785963595411.44702</v>
      </c>
      <c r="J11" s="1036">
        <v>814336190463.67102</v>
      </c>
      <c r="K11" s="1036">
        <v>801541184829.896</v>
      </c>
    </row>
    <row r="12" spans="1:11" ht="15" customHeight="1">
      <c r="B12" s="1344" t="s">
        <v>639</v>
      </c>
      <c r="C12" s="1345"/>
      <c r="D12" s="1345"/>
      <c r="E12" s="1345"/>
      <c r="F12" s="1345"/>
      <c r="G12" s="1345"/>
      <c r="H12" s="1345"/>
      <c r="I12" s="1345"/>
      <c r="J12" s="1345"/>
      <c r="K12" s="1346"/>
    </row>
    <row r="13" spans="1:11" ht="43.2">
      <c r="B13" s="184">
        <v>2</v>
      </c>
      <c r="C13" s="181" t="s">
        <v>640</v>
      </c>
      <c r="D13" s="1040">
        <v>832059152811.95996</v>
      </c>
      <c r="E13" s="1036">
        <v>839255910208.21997</v>
      </c>
      <c r="F13" s="1036">
        <v>829290111223.97998</v>
      </c>
      <c r="G13" s="1036">
        <v>678558377598.18994</v>
      </c>
      <c r="H13" s="1040">
        <v>44738578330.221497</v>
      </c>
      <c r="I13" s="1036">
        <v>44749866287.866997</v>
      </c>
      <c r="J13" s="1036">
        <v>43982061096.605003</v>
      </c>
      <c r="K13" s="1036">
        <v>42848703324.498497</v>
      </c>
    </row>
    <row r="14" spans="1:11">
      <c r="B14" s="184">
        <v>3</v>
      </c>
      <c r="C14" s="216" t="s">
        <v>641</v>
      </c>
      <c r="D14" s="1040">
        <v>514292978157.70001</v>
      </c>
      <c r="E14" s="1036">
        <v>529300813333.92999</v>
      </c>
      <c r="F14" s="1036">
        <v>521159680286.88</v>
      </c>
      <c r="G14" s="1036">
        <v>510718015302.78003</v>
      </c>
      <c r="H14" s="1040">
        <v>25714648907.884998</v>
      </c>
      <c r="I14" s="1036">
        <v>26465040666.696499</v>
      </c>
      <c r="J14" s="1036">
        <v>26057984014.344002</v>
      </c>
      <c r="K14" s="1036">
        <v>25535900765.139</v>
      </c>
    </row>
    <row r="15" spans="1:11">
      <c r="B15" s="184">
        <v>4</v>
      </c>
      <c r="C15" s="216" t="s">
        <v>642</v>
      </c>
      <c r="D15" s="1040">
        <v>164194338081.20999</v>
      </c>
      <c r="E15" s="1036">
        <v>165067810261.70001</v>
      </c>
      <c r="F15" s="1036">
        <v>162792689221.98999</v>
      </c>
      <c r="G15" s="1036">
        <v>161341671369.17999</v>
      </c>
      <c r="H15" s="1040">
        <v>18201696940.7565</v>
      </c>
      <c r="I15" s="1036">
        <v>17581277438.530499</v>
      </c>
      <c r="J15" s="1036">
        <v>17241395035.471001</v>
      </c>
      <c r="K15" s="1036">
        <v>17312802559.359501</v>
      </c>
    </row>
    <row r="16" spans="1:11" ht="28.8">
      <c r="B16" s="184">
        <v>5</v>
      </c>
      <c r="C16" s="181" t="s">
        <v>643</v>
      </c>
      <c r="D16" s="1040">
        <v>624329929360.23901</v>
      </c>
      <c r="E16" s="1036">
        <v>600273995103.58057</v>
      </c>
      <c r="F16" s="1036">
        <v>616916744731.03638</v>
      </c>
      <c r="G16" s="1036">
        <v>626448466760.65833</v>
      </c>
      <c r="H16" s="1040">
        <v>502040670932.97144</v>
      </c>
      <c r="I16" s="1036">
        <v>476677929468.75134</v>
      </c>
      <c r="J16" s="1036">
        <v>492090939028.69171</v>
      </c>
      <c r="K16" s="1036">
        <v>501059968095.81091</v>
      </c>
    </row>
    <row r="17" spans="2:11" ht="43.2">
      <c r="B17" s="184">
        <v>6</v>
      </c>
      <c r="C17" s="216" t="s">
        <v>644</v>
      </c>
      <c r="D17" s="1040">
        <v>58902211412.1408</v>
      </c>
      <c r="E17" s="1036">
        <v>59106501796.359398</v>
      </c>
      <c r="F17" s="1036">
        <v>61708247707.6036</v>
      </c>
      <c r="G17" s="1036">
        <v>58333720205.040901</v>
      </c>
      <c r="H17" s="1040">
        <v>13130712162.953899</v>
      </c>
      <c r="I17" s="1036">
        <v>12993008996.438601</v>
      </c>
      <c r="J17" s="1036">
        <v>13815511442.0037</v>
      </c>
      <c r="K17" s="1036">
        <v>12836281650.246799</v>
      </c>
    </row>
    <row r="18" spans="2:11" ht="28.8">
      <c r="B18" s="184">
        <v>7</v>
      </c>
      <c r="C18" s="216" t="s">
        <v>645</v>
      </c>
      <c r="D18" s="1040">
        <v>228843974652.86908</v>
      </c>
      <c r="E18" s="1036">
        <v>272061669061.81061</v>
      </c>
      <c r="F18" s="1036">
        <v>254941059290.97638</v>
      </c>
      <c r="G18" s="1036">
        <v>260751885062.30838</v>
      </c>
      <c r="H18" s="1040">
        <v>106554716225.60141</v>
      </c>
      <c r="I18" s="1036">
        <v>148465603426.98129</v>
      </c>
      <c r="J18" s="1036">
        <v>130115253588.63171</v>
      </c>
      <c r="K18" s="1036">
        <v>135363386397.46091</v>
      </c>
    </row>
    <row r="19" spans="2:11">
      <c r="B19" s="184">
        <v>8</v>
      </c>
      <c r="C19" s="216" t="s">
        <v>646</v>
      </c>
      <c r="D19" s="1040">
        <v>395485954707.37</v>
      </c>
      <c r="E19" s="1036">
        <v>328212326041.77002</v>
      </c>
      <c r="F19" s="1036">
        <v>361975685440.06</v>
      </c>
      <c r="G19" s="1036">
        <v>365696581698.34998</v>
      </c>
      <c r="H19" s="1040">
        <v>395485954707.37</v>
      </c>
      <c r="I19" s="1036">
        <v>328212326041.77002</v>
      </c>
      <c r="J19" s="1036">
        <v>361975685440.06</v>
      </c>
      <c r="K19" s="1036">
        <v>365696581698.34998</v>
      </c>
    </row>
    <row r="20" spans="2:11" ht="28.8">
      <c r="B20" s="184">
        <v>9</v>
      </c>
      <c r="C20" s="216" t="s">
        <v>647</v>
      </c>
      <c r="D20" s="1339"/>
      <c r="E20" s="1339"/>
      <c r="F20" s="1339"/>
      <c r="G20" s="1339"/>
      <c r="H20" s="1041"/>
      <c r="I20" s="1039"/>
      <c r="J20" s="1039"/>
      <c r="K20" s="1039"/>
    </row>
    <row r="21" spans="2:11">
      <c r="B21" s="184">
        <v>10</v>
      </c>
      <c r="C21" s="181" t="s">
        <v>648</v>
      </c>
      <c r="D21" s="1040">
        <v>1791530298.3599999</v>
      </c>
      <c r="E21" s="1036">
        <v>1883083866.5999999</v>
      </c>
      <c r="F21" s="1036">
        <v>692781428.10000002</v>
      </c>
      <c r="G21" s="1036">
        <v>697829210.88</v>
      </c>
      <c r="H21" s="1040">
        <v>0</v>
      </c>
      <c r="I21" s="1036">
        <v>0</v>
      </c>
      <c r="J21" s="1036">
        <v>0</v>
      </c>
      <c r="K21" s="1036">
        <v>0</v>
      </c>
    </row>
    <row r="22" spans="2:11" ht="43.2">
      <c r="B22" s="184">
        <v>11</v>
      </c>
      <c r="C22" s="216" t="s">
        <v>649</v>
      </c>
      <c r="D22" s="1040">
        <v>18412115445.309998</v>
      </c>
      <c r="E22" s="1036">
        <v>17788006068.529999</v>
      </c>
      <c r="F22" s="1036">
        <v>20785197041.879997</v>
      </c>
      <c r="G22" s="1036">
        <v>18454241678.489998</v>
      </c>
      <c r="H22" s="1040">
        <v>18412115445.309998</v>
      </c>
      <c r="I22" s="1036">
        <v>17788006068.529999</v>
      </c>
      <c r="J22" s="1036">
        <v>20785197041.879997</v>
      </c>
      <c r="K22" s="1036">
        <v>18454241678.489998</v>
      </c>
    </row>
    <row r="23" spans="2:11" ht="43.2">
      <c r="B23" s="184">
        <v>12</v>
      </c>
      <c r="C23" s="216" t="s">
        <v>650</v>
      </c>
      <c r="D23" s="1040">
        <v>0</v>
      </c>
      <c r="E23" s="1036">
        <v>0</v>
      </c>
      <c r="F23" s="1036">
        <v>0</v>
      </c>
      <c r="G23" s="1036">
        <v>0</v>
      </c>
      <c r="H23" s="1040">
        <v>0</v>
      </c>
      <c r="I23" s="1036">
        <v>0</v>
      </c>
      <c r="J23" s="1036">
        <v>0</v>
      </c>
      <c r="K23" s="1036">
        <v>0</v>
      </c>
    </row>
    <row r="24" spans="2:11">
      <c r="B24" s="184">
        <v>13</v>
      </c>
      <c r="C24" s="216" t="s">
        <v>651</v>
      </c>
      <c r="D24" s="1040">
        <v>167600998989.57001</v>
      </c>
      <c r="E24" s="1036">
        <v>155163038167.75</v>
      </c>
      <c r="F24" s="1036">
        <v>159252525399.12</v>
      </c>
      <c r="G24" s="1036">
        <v>139478340425.22</v>
      </c>
      <c r="H24" s="1040">
        <v>15010903726.630501</v>
      </c>
      <c r="I24" s="1036">
        <v>14048535885.136</v>
      </c>
      <c r="J24" s="1036">
        <v>15077073542.044001</v>
      </c>
      <c r="K24" s="1036">
        <v>13657450481.9545</v>
      </c>
    </row>
    <row r="25" spans="2:11" ht="28.8">
      <c r="B25" s="184">
        <v>14</v>
      </c>
      <c r="C25" s="181" t="s">
        <v>652</v>
      </c>
      <c r="D25" s="1040">
        <v>10991044866.198601</v>
      </c>
      <c r="E25" s="1036">
        <v>10605003593.34</v>
      </c>
      <c r="F25" s="1036">
        <v>25111508797.949997</v>
      </c>
      <c r="G25" s="1036">
        <v>75637542289.740799</v>
      </c>
      <c r="H25" s="1040">
        <v>10094064846.6686</v>
      </c>
      <c r="I25" s="1036">
        <v>9531559214.9799995</v>
      </c>
      <c r="J25" s="1036">
        <v>12785445299.309999</v>
      </c>
      <c r="K25" s="1036">
        <v>71692125773.240799</v>
      </c>
    </row>
    <row r="26" spans="2:11" ht="28.8">
      <c r="B26" s="184">
        <v>15</v>
      </c>
      <c r="C26" s="181" t="s">
        <v>653</v>
      </c>
      <c r="D26" s="1040">
        <v>133727405590.38</v>
      </c>
      <c r="E26" s="1036">
        <v>129544246298.97</v>
      </c>
      <c r="F26" s="1036">
        <v>128847832966.11</v>
      </c>
      <c r="G26" s="1036">
        <v>122432755497.07001</v>
      </c>
      <c r="H26" s="1040">
        <v>0</v>
      </c>
      <c r="I26" s="1036">
        <v>0</v>
      </c>
      <c r="J26" s="1036">
        <v>0</v>
      </c>
      <c r="K26" s="1036">
        <v>0</v>
      </c>
    </row>
    <row r="27" spans="2:11" ht="28.8">
      <c r="B27" s="184">
        <v>16</v>
      </c>
      <c r="C27" s="181" t="s">
        <v>654</v>
      </c>
      <c r="D27" s="1337"/>
      <c r="E27" s="1337"/>
      <c r="F27" s="1337"/>
      <c r="G27" s="1337"/>
      <c r="H27" s="1040">
        <v>603427045444.75598</v>
      </c>
      <c r="I27" s="1036">
        <v>575788905921.703</v>
      </c>
      <c r="J27" s="1036">
        <v>598536227450.53406</v>
      </c>
      <c r="K27" s="1036">
        <v>660548771004.24097</v>
      </c>
    </row>
    <row r="28" spans="2:11">
      <c r="B28" s="1338" t="s">
        <v>655</v>
      </c>
      <c r="C28" s="1338"/>
      <c r="D28" s="1338"/>
      <c r="E28" s="1338"/>
      <c r="F28" s="1338"/>
      <c r="G28" s="1338"/>
      <c r="H28" s="1338"/>
      <c r="I28" s="1338"/>
      <c r="J28" s="1338"/>
      <c r="K28" s="1338"/>
    </row>
    <row r="29" spans="2:11" ht="28.8">
      <c r="B29" s="184">
        <v>17</v>
      </c>
      <c r="C29" s="181" t="s">
        <v>656</v>
      </c>
      <c r="D29" s="1040">
        <v>599276430</v>
      </c>
      <c r="E29" s="1036">
        <v>12890450764</v>
      </c>
      <c r="F29" s="1036">
        <v>4762588000</v>
      </c>
      <c r="G29" s="1036">
        <v>9747652302</v>
      </c>
      <c r="H29" s="1040">
        <v>0</v>
      </c>
      <c r="I29" s="1036">
        <v>0</v>
      </c>
      <c r="J29" s="1036">
        <v>0</v>
      </c>
      <c r="K29" s="1036">
        <v>0</v>
      </c>
    </row>
    <row r="30" spans="2:11" ht="28.8">
      <c r="B30" s="184">
        <v>18</v>
      </c>
      <c r="C30" s="181" t="s">
        <v>657</v>
      </c>
      <c r="D30" s="1040">
        <v>0</v>
      </c>
      <c r="E30" s="1036">
        <v>0</v>
      </c>
      <c r="F30" s="1036">
        <v>0</v>
      </c>
      <c r="G30" s="1036">
        <v>0</v>
      </c>
      <c r="H30" s="1040">
        <v>0</v>
      </c>
      <c r="I30" s="1036">
        <v>0</v>
      </c>
      <c r="J30" s="1036">
        <v>0</v>
      </c>
      <c r="K30" s="1036">
        <v>0</v>
      </c>
    </row>
    <row r="31" spans="2:11" ht="28.8">
      <c r="B31" s="184">
        <v>19</v>
      </c>
      <c r="C31" s="181" t="s">
        <v>658</v>
      </c>
      <c r="D31" s="1040">
        <v>0</v>
      </c>
      <c r="E31" s="1036">
        <v>0</v>
      </c>
      <c r="F31" s="1036">
        <v>0</v>
      </c>
      <c r="G31" s="1036">
        <v>0</v>
      </c>
      <c r="H31" s="1040">
        <v>0</v>
      </c>
      <c r="I31" s="1036">
        <v>0</v>
      </c>
      <c r="J31" s="1036">
        <v>0</v>
      </c>
      <c r="K31" s="1036">
        <v>0</v>
      </c>
    </row>
    <row r="32" spans="2:11">
      <c r="B32" s="1334" t="s">
        <v>659</v>
      </c>
      <c r="C32" s="1336" t="s">
        <v>660</v>
      </c>
      <c r="D32" s="1337"/>
      <c r="E32" s="1337"/>
      <c r="F32" s="1337"/>
      <c r="G32" s="1337"/>
      <c r="H32" s="1333">
        <v>0</v>
      </c>
      <c r="I32" s="1332">
        <v>0</v>
      </c>
      <c r="J32" s="1332">
        <v>0</v>
      </c>
      <c r="K32" s="1332">
        <v>0</v>
      </c>
    </row>
    <row r="33" spans="2:11">
      <c r="B33" s="1334"/>
      <c r="C33" s="1336"/>
      <c r="D33" s="1337"/>
      <c r="E33" s="1337"/>
      <c r="F33" s="1337"/>
      <c r="G33" s="1337"/>
      <c r="H33" s="1333"/>
      <c r="I33" s="1332"/>
      <c r="J33" s="1332"/>
      <c r="K33" s="1332"/>
    </row>
    <row r="34" spans="2:11">
      <c r="B34" s="1334" t="s">
        <v>661</v>
      </c>
      <c r="C34" s="1336" t="s">
        <v>662</v>
      </c>
      <c r="D34" s="1337"/>
      <c r="E34" s="1337"/>
      <c r="F34" s="1337"/>
      <c r="G34" s="1337"/>
      <c r="H34" s="1333">
        <v>0</v>
      </c>
      <c r="I34" s="1332">
        <v>0</v>
      </c>
      <c r="J34" s="1332">
        <v>0</v>
      </c>
      <c r="K34" s="1332">
        <v>0</v>
      </c>
    </row>
    <row r="35" spans="2:11">
      <c r="B35" s="1334"/>
      <c r="C35" s="1336"/>
      <c r="D35" s="1337"/>
      <c r="E35" s="1337"/>
      <c r="F35" s="1337"/>
      <c r="G35" s="1337"/>
      <c r="H35" s="1333"/>
      <c r="I35" s="1332"/>
      <c r="J35" s="1332"/>
      <c r="K35" s="1332"/>
    </row>
    <row r="36" spans="2:11" ht="28.8">
      <c r="B36" s="184">
        <v>20</v>
      </c>
      <c r="C36" s="181" t="s">
        <v>663</v>
      </c>
      <c r="D36" s="1040">
        <v>599276430</v>
      </c>
      <c r="E36" s="1036">
        <v>12890450764</v>
      </c>
      <c r="F36" s="1036">
        <v>4762588000</v>
      </c>
      <c r="G36" s="1036">
        <v>9747652302</v>
      </c>
      <c r="H36" s="1040">
        <v>26109669702.097599</v>
      </c>
      <c r="I36" s="1036">
        <v>38340798380.321999</v>
      </c>
      <c r="J36" s="1036">
        <v>38703496250.508003</v>
      </c>
      <c r="K36" s="1036">
        <v>106481922983.181</v>
      </c>
    </row>
    <row r="37" spans="2:11">
      <c r="B37" s="1334" t="s">
        <v>288</v>
      </c>
      <c r="C37" s="1335" t="s">
        <v>664</v>
      </c>
      <c r="D37" s="1333" t="s">
        <v>2178</v>
      </c>
      <c r="E37" s="1332"/>
      <c r="F37" s="1332"/>
      <c r="G37" s="1332"/>
      <c r="H37" s="1333" t="s">
        <v>2178</v>
      </c>
      <c r="I37" s="1332" t="s">
        <v>2178</v>
      </c>
      <c r="J37" s="1332" t="s">
        <v>2178</v>
      </c>
      <c r="K37" s="1332" t="s">
        <v>2178</v>
      </c>
    </row>
    <row r="38" spans="2:11">
      <c r="B38" s="1334"/>
      <c r="C38" s="1335"/>
      <c r="D38" s="1333"/>
      <c r="E38" s="1332"/>
      <c r="F38" s="1332"/>
      <c r="G38" s="1332"/>
      <c r="H38" s="1333"/>
      <c r="I38" s="1332"/>
      <c r="J38" s="1332"/>
      <c r="K38" s="1332"/>
    </row>
    <row r="39" spans="2:11">
      <c r="B39" s="1334" t="s">
        <v>290</v>
      </c>
      <c r="C39" s="1335" t="s">
        <v>665</v>
      </c>
      <c r="D39" s="1333">
        <v>0</v>
      </c>
      <c r="E39" s="1332">
        <v>0</v>
      </c>
      <c r="F39" s="1332">
        <v>0</v>
      </c>
      <c r="G39" s="1332">
        <v>0</v>
      </c>
      <c r="H39" s="1333">
        <v>0</v>
      </c>
      <c r="I39" s="1332">
        <v>0</v>
      </c>
      <c r="J39" s="1332">
        <v>0</v>
      </c>
      <c r="K39" s="1332">
        <v>0</v>
      </c>
    </row>
    <row r="40" spans="2:11">
      <c r="B40" s="1334"/>
      <c r="C40" s="1335"/>
      <c r="D40" s="1333"/>
      <c r="E40" s="1332"/>
      <c r="F40" s="1332"/>
      <c r="G40" s="1332"/>
      <c r="H40" s="1333"/>
      <c r="I40" s="1332"/>
      <c r="J40" s="1332"/>
      <c r="K40" s="1332"/>
    </row>
    <row r="41" spans="2:11">
      <c r="B41" s="1334" t="s">
        <v>292</v>
      </c>
      <c r="C41" s="1335" t="s">
        <v>666</v>
      </c>
      <c r="D41" s="1333">
        <v>692377467194.94897</v>
      </c>
      <c r="E41" s="1332">
        <v>792894047022.70996</v>
      </c>
      <c r="F41" s="1332">
        <v>843903743245.27002</v>
      </c>
      <c r="G41" s="1332">
        <v>806354964902.33899</v>
      </c>
      <c r="H41" s="1333">
        <v>26109669702.097599</v>
      </c>
      <c r="I41" s="1332">
        <v>38340798380.321999</v>
      </c>
      <c r="J41" s="1332">
        <v>38703496250.508003</v>
      </c>
      <c r="K41" s="1332">
        <v>106481922983.181</v>
      </c>
    </row>
    <row r="42" spans="2:11">
      <c r="B42" s="1334"/>
      <c r="C42" s="1335"/>
      <c r="D42" s="1333"/>
      <c r="E42" s="1332"/>
      <c r="F42" s="1332"/>
      <c r="G42" s="1332"/>
      <c r="H42" s="1333"/>
      <c r="I42" s="1332"/>
      <c r="J42" s="1332"/>
      <c r="K42" s="1332"/>
    </row>
    <row r="43" spans="2:11">
      <c r="B43" s="1328" t="s">
        <v>667</v>
      </c>
      <c r="C43" s="1329"/>
      <c r="D43" s="1329"/>
      <c r="E43" s="1329"/>
      <c r="F43" s="1329"/>
      <c r="G43" s="1329"/>
      <c r="H43" s="1329"/>
      <c r="I43" s="1329"/>
      <c r="J43" s="1329"/>
      <c r="K43" s="1330"/>
    </row>
    <row r="44" spans="2:11">
      <c r="B44" s="217" t="s">
        <v>668</v>
      </c>
      <c r="C44" s="149" t="s">
        <v>669</v>
      </c>
      <c r="D44" s="1331"/>
      <c r="E44" s="1331"/>
      <c r="F44" s="1331"/>
      <c r="G44" s="1331"/>
      <c r="H44" s="1042">
        <v>828225307366.65503</v>
      </c>
      <c r="I44" s="1006">
        <v>785963595411.44702</v>
      </c>
      <c r="J44" s="1006">
        <v>814336190463.67102</v>
      </c>
      <c r="K44" s="1006">
        <v>801541184829.896</v>
      </c>
    </row>
    <row r="45" spans="2:11" ht="28.8">
      <c r="B45" s="217">
        <v>22</v>
      </c>
      <c r="C45" s="136" t="s">
        <v>670</v>
      </c>
      <c r="D45" s="1331"/>
      <c r="E45" s="1331"/>
      <c r="F45" s="1331"/>
      <c r="G45" s="1331"/>
      <c r="H45" s="1042">
        <v>577317375742.65796</v>
      </c>
      <c r="I45" s="1006">
        <v>537448107541.38098</v>
      </c>
      <c r="J45" s="1006">
        <v>559832731200.026</v>
      </c>
      <c r="K45" s="1006">
        <v>554066848021.06006</v>
      </c>
    </row>
    <row r="46" spans="2:11">
      <c r="B46" s="217">
        <v>23</v>
      </c>
      <c r="C46" s="149" t="s">
        <v>671</v>
      </c>
      <c r="D46" s="1331"/>
      <c r="E46" s="1331"/>
      <c r="F46" s="1331"/>
      <c r="G46" s="1331"/>
      <c r="H46" s="1042">
        <v>1.4346000000000001</v>
      </c>
      <c r="I46" s="1006">
        <v>1.4623999999999999</v>
      </c>
      <c r="J46" s="1006">
        <v>1.4545999999999999</v>
      </c>
      <c r="K46" s="1006">
        <v>1.4467000000000001</v>
      </c>
    </row>
    <row r="48" spans="2:11">
      <c r="B48" s="154"/>
    </row>
  </sheetData>
  <mergeCells count="56">
    <mergeCell ref="D20:G20"/>
    <mergeCell ref="D7:G7"/>
    <mergeCell ref="H7:K7"/>
    <mergeCell ref="B10:K10"/>
    <mergeCell ref="D11:G11"/>
    <mergeCell ref="B12:K12"/>
    <mergeCell ref="D27:G27"/>
    <mergeCell ref="B28:K28"/>
    <mergeCell ref="B32:B33"/>
    <mergeCell ref="C32:C33"/>
    <mergeCell ref="D32:G33"/>
    <mergeCell ref="H32:H33"/>
    <mergeCell ref="I32:I33"/>
    <mergeCell ref="J32:J33"/>
    <mergeCell ref="K32:K33"/>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K37:K38"/>
    <mergeCell ref="B39:B40"/>
    <mergeCell ref="C39:C40"/>
    <mergeCell ref="D39:D40"/>
    <mergeCell ref="E39:E40"/>
    <mergeCell ref="F39:F40"/>
    <mergeCell ref="G39:G40"/>
    <mergeCell ref="H39:H40"/>
    <mergeCell ref="I39:I40"/>
    <mergeCell ref="J39:J40"/>
    <mergeCell ref="K39:K40"/>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7FCF-1A67-4733-A4E0-C7BE5437F611}">
  <sheetPr>
    <tabColor rgb="FF00B050"/>
  </sheetPr>
  <dimension ref="A3:D13"/>
  <sheetViews>
    <sheetView showGridLines="0" topLeftCell="A4" zoomScaleNormal="100" zoomScalePageLayoutView="70" workbookViewId="0">
      <selection activeCell="D12" sqref="D12"/>
    </sheetView>
  </sheetViews>
  <sheetFormatPr defaultRowHeight="14.4"/>
  <cols>
    <col min="3" max="3" width="65.44140625" customWidth="1"/>
    <col min="4" max="4" width="96.109375" customWidth="1"/>
  </cols>
  <sheetData>
    <row r="3" spans="1:4">
      <c r="B3" s="218" t="s">
        <v>614</v>
      </c>
    </row>
    <row r="4" spans="1:4">
      <c r="B4" s="577" t="s">
        <v>672</v>
      </c>
    </row>
    <row r="5" spans="1:4" ht="15.6">
      <c r="B5" s="211"/>
    </row>
    <row r="6" spans="1:4">
      <c r="B6" s="1089" t="s">
        <v>120</v>
      </c>
      <c r="C6" s="1347" t="s">
        <v>127</v>
      </c>
      <c r="D6" s="1348"/>
    </row>
    <row r="7" spans="1:4" ht="31.2">
      <c r="A7" s="220"/>
      <c r="B7" s="1089" t="s">
        <v>116</v>
      </c>
      <c r="C7" s="1172" t="s">
        <v>673</v>
      </c>
      <c r="D7" s="1172" t="s">
        <v>2195</v>
      </c>
    </row>
    <row r="8" spans="1:4" ht="31.2">
      <c r="A8" s="220"/>
      <c r="B8" s="1089" t="s">
        <v>118</v>
      </c>
      <c r="C8" s="1172" t="s">
        <v>674</v>
      </c>
      <c r="D8" s="1172" t="s">
        <v>2196</v>
      </c>
    </row>
    <row r="9" spans="1:4" ht="62.4">
      <c r="A9" s="220"/>
      <c r="B9" s="34" t="s">
        <v>152</v>
      </c>
      <c r="C9" s="1172" t="s">
        <v>675</v>
      </c>
      <c r="D9" s="1172" t="s">
        <v>2197</v>
      </c>
    </row>
    <row r="10" spans="1:4" ht="31.2">
      <c r="A10" s="220"/>
      <c r="B10" s="1089" t="s">
        <v>137</v>
      </c>
      <c r="C10" s="1172" t="s">
        <v>676</v>
      </c>
      <c r="D10" s="1172" t="s">
        <v>2198</v>
      </c>
    </row>
    <row r="11" spans="1:4" ht="31.2">
      <c r="A11" s="220"/>
      <c r="B11" s="34" t="s">
        <v>139</v>
      </c>
      <c r="C11" s="1172" t="s">
        <v>677</v>
      </c>
      <c r="D11" s="1172" t="s">
        <v>2199</v>
      </c>
    </row>
    <row r="12" spans="1:4" ht="46.8">
      <c r="A12" s="220"/>
      <c r="B12" s="1089" t="s">
        <v>142</v>
      </c>
      <c r="C12" s="1172" t="s">
        <v>678</v>
      </c>
      <c r="D12" s="1172" t="s">
        <v>2200</v>
      </c>
    </row>
    <row r="13" spans="1:4" ht="62.4">
      <c r="A13" s="220"/>
      <c r="B13" s="1089" t="s">
        <v>145</v>
      </c>
      <c r="C13" s="1172" t="s">
        <v>679</v>
      </c>
      <c r="D13" s="1172" t="s">
        <v>2201</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B2:H44"/>
  <sheetViews>
    <sheetView showGridLines="0" zoomScaleNormal="100" workbookViewId="0">
      <selection activeCell="K21" sqref="K21"/>
    </sheetView>
  </sheetViews>
  <sheetFormatPr defaultColWidth="9.109375" defaultRowHeight="14.4"/>
  <cols>
    <col min="1" max="1" width="3.5546875" style="1" customWidth="1"/>
    <col min="2" max="2" width="9.109375" style="1"/>
    <col min="3" max="3" width="39.44140625" style="1" customWidth="1"/>
    <col min="4" max="4" width="16.44140625" style="1" bestFit="1" customWidth="1"/>
    <col min="5" max="5" width="17.109375" style="1" bestFit="1" customWidth="1"/>
    <col min="6" max="6" width="18.44140625" style="1" customWidth="1"/>
    <col min="7" max="7" width="17.5546875" style="1" bestFit="1" customWidth="1"/>
    <col min="8" max="8" width="17.88671875" style="1" customWidth="1"/>
    <col min="9" max="9" width="16.88671875" style="1" customWidth="1"/>
    <col min="10" max="10" width="18.5546875" style="1" customWidth="1"/>
    <col min="11" max="16384" width="9.109375" style="1"/>
  </cols>
  <sheetData>
    <row r="2" spans="2:8" ht="18">
      <c r="B2" s="646" t="s">
        <v>615</v>
      </c>
    </row>
    <row r="3" spans="2:8">
      <c r="B3" s="219" t="s">
        <v>680</v>
      </c>
    </row>
    <row r="4" spans="2:8" s="219" customFormat="1" ht="15" thickBot="1"/>
    <row r="5" spans="2:8" ht="15" thickBot="1">
      <c r="B5" s="1355"/>
      <c r="C5" s="1356"/>
      <c r="D5" s="221" t="s">
        <v>6</v>
      </c>
      <c r="E5" s="221" t="s">
        <v>7</v>
      </c>
      <c r="F5" s="222" t="s">
        <v>8</v>
      </c>
      <c r="G5" s="223" t="s">
        <v>43</v>
      </c>
      <c r="H5" s="224" t="s">
        <v>44</v>
      </c>
    </row>
    <row r="6" spans="2:8" ht="15.75" customHeight="1" thickBot="1">
      <c r="B6" s="1357" t="s">
        <v>681</v>
      </c>
      <c r="C6" s="1358"/>
      <c r="D6" s="1361" t="s">
        <v>682</v>
      </c>
      <c r="E6" s="1362"/>
      <c r="F6" s="1362"/>
      <c r="G6" s="1363"/>
      <c r="H6" s="1364" t="s">
        <v>683</v>
      </c>
    </row>
    <row r="7" spans="2:8" ht="15" customHeight="1" thickBot="1">
      <c r="B7" s="1359"/>
      <c r="C7" s="1360"/>
      <c r="D7" s="225" t="s">
        <v>684</v>
      </c>
      <c r="E7" s="225" t="s">
        <v>685</v>
      </c>
      <c r="F7" s="225" t="s">
        <v>686</v>
      </c>
      <c r="G7" s="226" t="s">
        <v>687</v>
      </c>
      <c r="H7" s="1365"/>
    </row>
    <row r="8" spans="2:8" ht="15" thickBot="1">
      <c r="B8" s="227" t="s">
        <v>688</v>
      </c>
      <c r="C8" s="228"/>
      <c r="D8" s="228"/>
      <c r="E8" s="229"/>
      <c r="F8" s="228"/>
      <c r="G8" s="228"/>
      <c r="H8" s="230"/>
    </row>
    <row r="9" spans="2:8" ht="15" thickBot="1">
      <c r="B9" s="231">
        <v>1</v>
      </c>
      <c r="C9" s="232" t="s">
        <v>689</v>
      </c>
      <c r="D9" s="1007">
        <v>95890987702.123581</v>
      </c>
      <c r="E9" s="1013">
        <v>0</v>
      </c>
      <c r="F9" s="1033">
        <v>0</v>
      </c>
      <c r="G9" s="1008">
        <v>1402393955.8573017</v>
      </c>
      <c r="H9" s="1009">
        <v>97293381657.980881</v>
      </c>
    </row>
    <row r="10" spans="2:8" ht="15" thickBot="1">
      <c r="B10" s="234">
        <v>2</v>
      </c>
      <c r="C10" s="235" t="s">
        <v>690</v>
      </c>
      <c r="D10" s="1007">
        <v>95890987702.123581</v>
      </c>
      <c r="E10" s="1034">
        <v>0</v>
      </c>
      <c r="F10" s="1035">
        <v>0</v>
      </c>
      <c r="G10" s="1011">
        <v>1402393955.8573017</v>
      </c>
      <c r="H10" s="1012">
        <v>97293381657.980881</v>
      </c>
    </row>
    <row r="11" spans="2:8" ht="15" thickBot="1">
      <c r="B11" s="234">
        <v>3</v>
      </c>
      <c r="C11" s="235" t="s">
        <v>691</v>
      </c>
      <c r="D11" s="236"/>
      <c r="E11" s="1034">
        <v>0</v>
      </c>
      <c r="F11" s="1035">
        <v>0</v>
      </c>
      <c r="G11" s="1011">
        <v>0</v>
      </c>
      <c r="H11" s="1012">
        <v>0</v>
      </c>
    </row>
    <row r="12" spans="2:8" ht="15" thickBot="1">
      <c r="B12" s="237">
        <v>4</v>
      </c>
      <c r="C12" s="232" t="s">
        <v>692</v>
      </c>
      <c r="D12" s="236"/>
      <c r="E12" s="1013">
        <v>823470250798.68567</v>
      </c>
      <c r="F12" s="1013">
        <v>6662092987.1862583</v>
      </c>
      <c r="G12" s="1013">
        <v>1960980756.29286</v>
      </c>
      <c r="H12" s="1013">
        <v>778577506357.10022</v>
      </c>
    </row>
    <row r="13" spans="2:8" ht="15" thickBot="1">
      <c r="B13" s="234">
        <v>5</v>
      </c>
      <c r="C13" s="235" t="s">
        <v>641</v>
      </c>
      <c r="D13" s="236"/>
      <c r="E13" s="1014">
        <v>585521181499.8186</v>
      </c>
      <c r="F13" s="1014">
        <v>4427142370.6346483</v>
      </c>
      <c r="G13" s="1014">
        <v>1882468849.1308</v>
      </c>
      <c r="H13" s="1012">
        <v>562333376526.0614</v>
      </c>
    </row>
    <row r="14" spans="2:8" ht="15" thickBot="1">
      <c r="B14" s="234">
        <v>6</v>
      </c>
      <c r="C14" s="235" t="s">
        <v>642</v>
      </c>
      <c r="D14" s="236"/>
      <c r="E14" s="1014">
        <v>237949069298.86703</v>
      </c>
      <c r="F14" s="1014">
        <v>2234950616.55161</v>
      </c>
      <c r="G14" s="1014">
        <v>78511907.162059993</v>
      </c>
      <c r="H14" s="1012">
        <v>216244129831.03885</v>
      </c>
    </row>
    <row r="15" spans="2:8" ht="15" thickBot="1">
      <c r="B15" s="237">
        <v>7</v>
      </c>
      <c r="C15" s="232" t="s">
        <v>693</v>
      </c>
      <c r="D15" s="236"/>
      <c r="E15" s="1013">
        <v>732449833275.4668</v>
      </c>
      <c r="F15" s="1013">
        <v>7252733356.4199495</v>
      </c>
      <c r="G15" s="1013">
        <v>41428376028.29969</v>
      </c>
      <c r="H15" s="1013">
        <v>181070527202.41281</v>
      </c>
    </row>
    <row r="16" spans="2:8" ht="15" thickBot="1">
      <c r="B16" s="234">
        <v>8</v>
      </c>
      <c r="C16" s="235" t="s">
        <v>694</v>
      </c>
      <c r="D16" s="236"/>
      <c r="E16" s="1015">
        <v>58902211411.661346</v>
      </c>
      <c r="F16" s="1015">
        <v>0</v>
      </c>
      <c r="G16" s="1015">
        <v>0</v>
      </c>
      <c r="H16" s="1015">
        <v>4576336207.5317993</v>
      </c>
    </row>
    <row r="17" spans="2:8" ht="15" thickBot="1">
      <c r="B17" s="234">
        <v>9</v>
      </c>
      <c r="C17" s="238" t="s">
        <v>695</v>
      </c>
      <c r="D17" s="236"/>
      <c r="E17" s="1014">
        <v>673547621863.80542</v>
      </c>
      <c r="F17" s="1014">
        <v>7252733356.4199495</v>
      </c>
      <c r="G17" s="1014">
        <v>41428376028.29969</v>
      </c>
      <c r="H17" s="1012">
        <v>176494190994.88101</v>
      </c>
    </row>
    <row r="18" spans="2:8" ht="15" thickBot="1">
      <c r="B18" s="237">
        <v>10</v>
      </c>
      <c r="C18" s="232" t="s">
        <v>696</v>
      </c>
      <c r="D18" s="1025"/>
      <c r="E18" s="1013">
        <v>0</v>
      </c>
      <c r="F18" s="1013">
        <v>0</v>
      </c>
      <c r="G18" s="1013">
        <v>0</v>
      </c>
      <c r="H18" s="1013">
        <v>0</v>
      </c>
    </row>
    <row r="19" spans="2:8" ht="15" thickBot="1">
      <c r="B19" s="237">
        <v>11</v>
      </c>
      <c r="C19" s="232" t="s">
        <v>697</v>
      </c>
      <c r="D19" s="1013">
        <v>5334825946.3834496</v>
      </c>
      <c r="E19" s="1013">
        <v>0</v>
      </c>
      <c r="F19" s="1013">
        <v>0</v>
      </c>
      <c r="G19" s="1013">
        <v>0</v>
      </c>
      <c r="H19" s="1013">
        <v>0</v>
      </c>
    </row>
    <row r="20" spans="2:8" ht="15" thickBot="1">
      <c r="B20" s="234">
        <v>12</v>
      </c>
      <c r="C20" s="235" t="s">
        <v>698</v>
      </c>
      <c r="D20" s="1014">
        <v>5334825946.3834496</v>
      </c>
      <c r="E20" s="1025"/>
      <c r="F20" s="1026"/>
      <c r="G20" s="1027"/>
      <c r="H20" s="1028"/>
    </row>
    <row r="21" spans="2:8" ht="43.8" thickBot="1">
      <c r="B21" s="234">
        <v>13</v>
      </c>
      <c r="C21" s="235" t="s">
        <v>699</v>
      </c>
      <c r="D21" s="1025"/>
      <c r="E21" s="1014">
        <v>0</v>
      </c>
      <c r="F21" s="1029">
        <v>0</v>
      </c>
      <c r="G21" s="1011">
        <v>0</v>
      </c>
      <c r="H21" s="1012">
        <v>0</v>
      </c>
    </row>
    <row r="22" spans="2:8" ht="15" thickBot="1">
      <c r="B22" s="239">
        <v>14</v>
      </c>
      <c r="C22" s="240" t="s">
        <v>103</v>
      </c>
      <c r="D22" s="1030"/>
      <c r="E22" s="1030"/>
      <c r="F22" s="1031"/>
      <c r="G22" s="1032"/>
      <c r="H22" s="1023"/>
    </row>
    <row r="23" spans="2:8" ht="23.25" customHeight="1" thickBot="1">
      <c r="B23" s="1366" t="s">
        <v>700</v>
      </c>
      <c r="C23" s="1367"/>
      <c r="D23" s="1367"/>
      <c r="E23" s="1367"/>
      <c r="F23" s="1367"/>
      <c r="G23" s="1367"/>
      <c r="H23" s="1368"/>
    </row>
    <row r="24" spans="2:8" ht="15" thickBot="1">
      <c r="B24" s="237">
        <v>15</v>
      </c>
      <c r="C24" s="232" t="s">
        <v>638</v>
      </c>
      <c r="D24" s="243"/>
      <c r="E24" s="244"/>
      <c r="F24" s="245"/>
      <c r="G24" s="246"/>
      <c r="H24" s="1016">
        <v>42156978625.031502</v>
      </c>
    </row>
    <row r="25" spans="2:8" ht="29.4" thickBot="1">
      <c r="B25" s="237" t="s">
        <v>701</v>
      </c>
      <c r="C25" s="232" t="s">
        <v>702</v>
      </c>
      <c r="D25" s="247"/>
      <c r="E25" s="1013">
        <v>35927113.708999999</v>
      </c>
      <c r="F25" s="1013">
        <v>35525692.012999997</v>
      </c>
      <c r="G25" s="1013">
        <v>2139847982.5999999</v>
      </c>
      <c r="H25" s="1013">
        <v>1879605670.0736997</v>
      </c>
    </row>
    <row r="26" spans="2:8" ht="29.4" thickBot="1">
      <c r="B26" s="237">
        <v>16</v>
      </c>
      <c r="C26" s="232" t="s">
        <v>703</v>
      </c>
      <c r="D26" s="243"/>
      <c r="E26" s="1013">
        <v>0</v>
      </c>
      <c r="F26" s="1013">
        <v>0</v>
      </c>
      <c r="G26" s="1013">
        <v>0</v>
      </c>
      <c r="H26" s="1013">
        <v>0</v>
      </c>
    </row>
    <row r="27" spans="2:8" ht="15" thickBot="1">
      <c r="B27" s="237">
        <v>17</v>
      </c>
      <c r="C27" s="232" t="s">
        <v>704</v>
      </c>
      <c r="D27" s="243"/>
      <c r="E27" s="1013">
        <v>131275612204.89525</v>
      </c>
      <c r="F27" s="1013">
        <v>25608726677.06678</v>
      </c>
      <c r="G27" s="1013">
        <v>679876194305.85107</v>
      </c>
      <c r="H27" s="1013">
        <v>557667586055.49536</v>
      </c>
    </row>
    <row r="28" spans="2:8" ht="58.2" thickBot="1">
      <c r="B28" s="248">
        <v>18</v>
      </c>
      <c r="C28" s="249" t="s">
        <v>705</v>
      </c>
      <c r="D28" s="243"/>
      <c r="E28" s="1014">
        <v>31090142454.299999</v>
      </c>
      <c r="F28" s="1014">
        <v>0</v>
      </c>
      <c r="G28" s="1014">
        <v>0</v>
      </c>
      <c r="H28" s="1014">
        <v>7158955494.6999998</v>
      </c>
    </row>
    <row r="29" spans="2:8" ht="58.2" thickBot="1">
      <c r="B29" s="248">
        <v>19</v>
      </c>
      <c r="C29" s="235" t="s">
        <v>706</v>
      </c>
      <c r="D29" s="243"/>
      <c r="E29" s="1014">
        <v>20485447038.302246</v>
      </c>
      <c r="F29" s="1014">
        <v>736205819.38569987</v>
      </c>
      <c r="G29" s="1014">
        <v>9257109421.2780056</v>
      </c>
      <c r="H29" s="1014">
        <v>0</v>
      </c>
    </row>
    <row r="30" spans="2:8" ht="58.2" thickBot="1">
      <c r="B30" s="248">
        <v>20</v>
      </c>
      <c r="C30" s="235" t="s">
        <v>707</v>
      </c>
      <c r="D30" s="243"/>
      <c r="E30" s="1014">
        <v>69831320487.716888</v>
      </c>
      <c r="F30" s="1014">
        <v>15383356891.363632</v>
      </c>
      <c r="G30" s="1014">
        <v>184495550088.88245</v>
      </c>
      <c r="H30" s="1014">
        <v>510507802349.75433</v>
      </c>
    </row>
    <row r="31" spans="2:8" ht="43.8" thickBot="1">
      <c r="B31" s="248">
        <v>21</v>
      </c>
      <c r="C31" s="250" t="s">
        <v>708</v>
      </c>
      <c r="D31" s="243"/>
      <c r="E31" s="1014">
        <v>0</v>
      </c>
      <c r="F31" s="1014">
        <v>0</v>
      </c>
      <c r="G31" s="1014">
        <v>0</v>
      </c>
      <c r="H31" s="1014">
        <v>283324386444.43762</v>
      </c>
    </row>
    <row r="32" spans="2:8" ht="29.4" thickBot="1">
      <c r="B32" s="248">
        <v>22</v>
      </c>
      <c r="C32" s="235" t="s">
        <v>709</v>
      </c>
      <c r="D32" s="243"/>
      <c r="E32" s="1014">
        <v>8619007272.7958908</v>
      </c>
      <c r="F32" s="1014">
        <v>8331753870.7689209</v>
      </c>
      <c r="G32" s="1014">
        <v>455850657854.90845</v>
      </c>
      <c r="H32" s="1014">
        <v>0</v>
      </c>
    </row>
    <row r="33" spans="2:8" ht="43.8" thickBot="1">
      <c r="B33" s="248">
        <v>23</v>
      </c>
      <c r="C33" s="250" t="s">
        <v>708</v>
      </c>
      <c r="D33" s="243"/>
      <c r="E33" s="1014">
        <v>7344318063.6822367</v>
      </c>
      <c r="F33" s="1014">
        <v>7641479010.5544844</v>
      </c>
      <c r="G33" s="1014">
        <v>424354078318.95276</v>
      </c>
      <c r="H33" s="1014">
        <v>0</v>
      </c>
    </row>
    <row r="34" spans="2:8" ht="72.599999999999994" thickBot="1">
      <c r="B34" s="248">
        <v>24</v>
      </c>
      <c r="C34" s="235" t="s">
        <v>710</v>
      </c>
      <c r="D34" s="243"/>
      <c r="E34" s="1014">
        <v>1249694951.78023</v>
      </c>
      <c r="F34" s="1014">
        <v>1157410095.5485301</v>
      </c>
      <c r="G34" s="1014">
        <v>30272876940.782066</v>
      </c>
      <c r="H34" s="1014">
        <v>28327071176.24004</v>
      </c>
    </row>
    <row r="35" spans="2:8" ht="15" thickBot="1">
      <c r="B35" s="237">
        <v>25</v>
      </c>
      <c r="C35" s="232" t="s">
        <v>711</v>
      </c>
      <c r="D35" s="243"/>
      <c r="E35" s="1013">
        <v>0</v>
      </c>
      <c r="F35" s="1013">
        <v>0</v>
      </c>
      <c r="G35" s="1013">
        <v>0</v>
      </c>
      <c r="H35" s="1013">
        <v>0</v>
      </c>
    </row>
    <row r="36" spans="2:8" ht="15" thickBot="1">
      <c r="B36" s="237">
        <v>26</v>
      </c>
      <c r="C36" s="232" t="s">
        <v>712</v>
      </c>
      <c r="D36" s="233"/>
      <c r="E36" s="1017">
        <f>E37+E38+E39+E40+E41</f>
        <v>696812613150.54663</v>
      </c>
      <c r="F36" s="1017">
        <f t="shared" ref="F36:H36" si="0">F37+F38+F39+F40+F41</f>
        <v>334590870.48026305</v>
      </c>
      <c r="G36" s="1017">
        <f t="shared" si="0"/>
        <v>20165561689.078262</v>
      </c>
      <c r="H36" s="1017">
        <f t="shared" si="0"/>
        <v>24917073830.883865</v>
      </c>
    </row>
    <row r="37" spans="2:8" ht="15" thickBot="1">
      <c r="B37" s="248">
        <v>27</v>
      </c>
      <c r="C37" s="235" t="s">
        <v>713</v>
      </c>
      <c r="D37" s="243"/>
      <c r="E37" s="1018"/>
      <c r="F37" s="1019"/>
      <c r="G37" s="1020">
        <v>0</v>
      </c>
      <c r="H37" s="1020">
        <v>0</v>
      </c>
    </row>
    <row r="38" spans="2:8" ht="43.8" thickBot="1">
      <c r="B38" s="248">
        <v>28</v>
      </c>
      <c r="C38" s="235" t="s">
        <v>714</v>
      </c>
      <c r="D38" s="243"/>
      <c r="E38" s="1349">
        <v>0</v>
      </c>
      <c r="F38" s="1350"/>
      <c r="G38" s="1351"/>
      <c r="H38" s="1012">
        <v>0</v>
      </c>
    </row>
    <row r="39" spans="2:8" ht="15" thickBot="1">
      <c r="B39" s="248">
        <v>29</v>
      </c>
      <c r="C39" s="235" t="s">
        <v>715</v>
      </c>
      <c r="D39" s="251"/>
      <c r="E39" s="1352">
        <v>2485997607.4811182</v>
      </c>
      <c r="F39" s="1353"/>
      <c r="G39" s="1354"/>
      <c r="H39" s="1012">
        <v>2485997607.4811182</v>
      </c>
    </row>
    <row r="40" spans="2:8" ht="29.4" thickBot="1">
      <c r="B40" s="248">
        <v>30</v>
      </c>
      <c r="C40" s="235" t="s">
        <v>716</v>
      </c>
      <c r="D40" s="243"/>
      <c r="E40" s="1349">
        <v>7508202518.1276932</v>
      </c>
      <c r="F40" s="1350"/>
      <c r="G40" s="1351"/>
      <c r="H40" s="1012">
        <v>375410125.90638471</v>
      </c>
    </row>
    <row r="41" spans="2:8" ht="29.4" thickBot="1">
      <c r="B41" s="248">
        <v>31</v>
      </c>
      <c r="C41" s="235" t="s">
        <v>717</v>
      </c>
      <c r="D41" s="243"/>
      <c r="E41" s="1021">
        <v>686818413024.93787</v>
      </c>
      <c r="F41" s="1021">
        <v>334590870.48026305</v>
      </c>
      <c r="G41" s="1021">
        <v>20165561689.078262</v>
      </c>
      <c r="H41" s="1021">
        <v>22055666097.496365</v>
      </c>
    </row>
    <row r="42" spans="2:8" ht="15" thickBot="1">
      <c r="B42" s="237">
        <v>32</v>
      </c>
      <c r="C42" s="232" t="s">
        <v>718</v>
      </c>
      <c r="D42" s="243"/>
      <c r="E42" s="1022">
        <v>706044030667.60999</v>
      </c>
      <c r="F42" s="1022">
        <v>0</v>
      </c>
      <c r="G42" s="1022">
        <v>0</v>
      </c>
      <c r="H42" s="1022">
        <v>0</v>
      </c>
    </row>
    <row r="43" spans="2:8" ht="15" thickBot="1">
      <c r="B43" s="252">
        <v>33</v>
      </c>
      <c r="C43" s="240" t="s">
        <v>719</v>
      </c>
      <c r="D43" s="241"/>
      <c r="E43" s="241"/>
      <c r="F43" s="242"/>
      <c r="G43" s="253"/>
      <c r="H43" s="1023">
        <v>635752332897.09863</v>
      </c>
    </row>
    <row r="44" spans="2:8" ht="15" thickBot="1">
      <c r="B44" s="252">
        <v>34</v>
      </c>
      <c r="C44" s="254" t="s">
        <v>720</v>
      </c>
      <c r="D44" s="241"/>
      <c r="E44" s="241"/>
      <c r="F44" s="242"/>
      <c r="G44" s="242"/>
      <c r="H44" s="1024">
        <v>9.8761693088086435</v>
      </c>
    </row>
  </sheetData>
  <mergeCells count="8">
    <mergeCell ref="H6:H7"/>
    <mergeCell ref="B23:H23"/>
    <mergeCell ref="E38:G38"/>
    <mergeCell ref="E39:G39"/>
    <mergeCell ref="E40:G40"/>
    <mergeCell ref="B5:C5"/>
    <mergeCell ref="B6:C7"/>
    <mergeCell ref="D6:G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4.4"/>
  <sheetData>
    <row r="2" spans="2:12">
      <c r="B2" t="s">
        <v>1850</v>
      </c>
    </row>
    <row r="3" spans="2:12">
      <c r="B3" t="s">
        <v>1851</v>
      </c>
    </row>
    <row r="5" spans="2:12">
      <c r="B5" s="1217" t="s">
        <v>721</v>
      </c>
      <c r="C5" s="1218"/>
      <c r="D5" s="1218"/>
      <c r="E5" s="1218"/>
      <c r="F5" s="1218"/>
      <c r="G5" s="1218"/>
      <c r="H5" s="1218"/>
      <c r="I5" s="1218"/>
      <c r="J5" s="1218"/>
      <c r="K5" s="1218"/>
      <c r="L5" s="1219"/>
    </row>
    <row r="6" spans="2:12">
      <c r="B6" s="1220" t="s">
        <v>722</v>
      </c>
      <c r="C6" s="1216"/>
      <c r="D6" s="1216"/>
      <c r="E6" s="1216"/>
      <c r="F6" s="1216"/>
      <c r="G6" s="1216"/>
      <c r="H6" s="1216"/>
      <c r="I6" s="1216"/>
      <c r="J6" s="1216"/>
      <c r="K6" s="1216"/>
      <c r="L6" s="1221"/>
    </row>
    <row r="7" spans="2:12" ht="22.5" customHeight="1">
      <c r="B7" s="1220" t="s">
        <v>723</v>
      </c>
      <c r="C7" s="1216"/>
      <c r="D7" s="1216"/>
      <c r="E7" s="1216"/>
      <c r="F7" s="1216"/>
      <c r="G7" s="1216"/>
      <c r="H7" s="1216"/>
      <c r="I7" s="1216"/>
      <c r="J7" s="1216"/>
      <c r="K7" s="1216"/>
      <c r="L7" s="1221"/>
    </row>
    <row r="8" spans="2:12">
      <c r="B8" s="1220" t="s">
        <v>724</v>
      </c>
      <c r="C8" s="1216"/>
      <c r="D8" s="1216"/>
      <c r="E8" s="1216"/>
      <c r="F8" s="1216"/>
      <c r="G8" s="1216"/>
      <c r="H8" s="1216"/>
      <c r="I8" s="1216"/>
      <c r="J8" s="1216"/>
      <c r="K8" s="1216"/>
      <c r="L8" s="1221"/>
    </row>
    <row r="9" spans="2:12" ht="22.5" customHeight="1">
      <c r="B9" s="1220" t="s">
        <v>725</v>
      </c>
      <c r="C9" s="1216"/>
      <c r="D9" s="1216"/>
      <c r="E9" s="1216"/>
      <c r="F9" s="1216"/>
      <c r="G9" s="1216"/>
      <c r="H9" s="1216"/>
      <c r="I9" s="1216"/>
      <c r="J9" s="1216"/>
      <c r="K9" s="1216"/>
      <c r="L9" s="1221"/>
    </row>
    <row r="10" spans="2:12" ht="22.5" customHeight="1">
      <c r="B10" s="1220" t="s">
        <v>726</v>
      </c>
      <c r="C10" s="1216"/>
      <c r="D10" s="1216"/>
      <c r="E10" s="1216"/>
      <c r="F10" s="1216"/>
      <c r="G10" s="1216"/>
      <c r="H10" s="1216"/>
      <c r="I10" s="1216"/>
      <c r="J10" s="1216"/>
      <c r="K10" s="1216"/>
      <c r="L10" s="1221"/>
    </row>
    <row r="11" spans="2:12">
      <c r="B11" s="1220" t="s">
        <v>727</v>
      </c>
      <c r="C11" s="1216"/>
      <c r="D11" s="1216"/>
      <c r="E11" s="1216"/>
      <c r="F11" s="1216"/>
      <c r="G11" s="1216"/>
      <c r="H11" s="1216"/>
      <c r="I11" s="1216"/>
      <c r="J11" s="1216"/>
      <c r="K11" s="1216"/>
      <c r="L11" s="1221"/>
    </row>
    <row r="12" spans="2:12" ht="22.5" customHeight="1">
      <c r="B12" s="1220" t="s">
        <v>728</v>
      </c>
      <c r="C12" s="1216"/>
      <c r="D12" s="1216"/>
      <c r="E12" s="1216"/>
      <c r="F12" s="1216"/>
      <c r="G12" s="1216"/>
      <c r="H12" s="1216"/>
      <c r="I12" s="1216"/>
      <c r="J12" s="1216"/>
      <c r="K12" s="1216"/>
      <c r="L12" s="1221"/>
    </row>
    <row r="13" spans="2:12" ht="22.5" customHeight="1">
      <c r="B13" s="1220" t="s">
        <v>729</v>
      </c>
      <c r="C13" s="1216"/>
      <c r="D13" s="1216"/>
      <c r="E13" s="1216"/>
      <c r="F13" s="1216"/>
      <c r="G13" s="1216"/>
      <c r="H13" s="1216"/>
      <c r="I13" s="1216"/>
      <c r="J13" s="1216"/>
      <c r="K13" s="1216"/>
      <c r="L13" s="1221"/>
    </row>
    <row r="14" spans="2:12" ht="22.5" customHeight="1">
      <c r="B14" s="1220" t="s">
        <v>730</v>
      </c>
      <c r="C14" s="1216"/>
      <c r="D14" s="1216"/>
      <c r="E14" s="1216"/>
      <c r="F14" s="1216"/>
      <c r="G14" s="1216"/>
      <c r="H14" s="1216"/>
      <c r="I14" s="1216"/>
      <c r="J14" s="1216"/>
      <c r="K14" s="1216"/>
      <c r="L14" s="1221"/>
    </row>
    <row r="15" spans="2:12" ht="22.5" customHeight="1">
      <c r="B15" s="1220" t="s">
        <v>731</v>
      </c>
      <c r="C15" s="1216"/>
      <c r="D15" s="1216"/>
      <c r="E15" s="1216"/>
      <c r="F15" s="1216"/>
      <c r="G15" s="1216"/>
      <c r="H15" s="1216"/>
      <c r="I15" s="1216"/>
      <c r="J15" s="1216"/>
      <c r="K15" s="1216"/>
      <c r="L15" s="1221"/>
    </row>
    <row r="16" spans="2:12" ht="22.5" customHeight="1">
      <c r="B16" s="1220" t="s">
        <v>732</v>
      </c>
      <c r="C16" s="1216"/>
      <c r="D16" s="1216"/>
      <c r="E16" s="1216"/>
      <c r="F16" s="1216"/>
      <c r="G16" s="1216"/>
      <c r="H16" s="1216"/>
      <c r="I16" s="1216"/>
      <c r="J16" s="1216"/>
      <c r="K16" s="1216"/>
      <c r="L16" s="1221"/>
    </row>
    <row r="17" spans="2:12" ht="22.5" customHeight="1">
      <c r="B17" s="1220" t="s">
        <v>733</v>
      </c>
      <c r="C17" s="1216"/>
      <c r="D17" s="1216"/>
      <c r="E17" s="1216"/>
      <c r="F17" s="1216"/>
      <c r="G17" s="1216"/>
      <c r="H17" s="1216"/>
      <c r="I17" s="1216"/>
      <c r="J17" s="1216"/>
      <c r="K17" s="1216"/>
      <c r="L17" s="1221"/>
    </row>
    <row r="18" spans="2:12" ht="22.5" customHeight="1">
      <c r="B18" s="1222" t="s">
        <v>734</v>
      </c>
      <c r="C18" s="1223"/>
      <c r="D18" s="1223"/>
      <c r="E18" s="1223"/>
      <c r="F18" s="1223"/>
      <c r="G18" s="1223"/>
      <c r="H18" s="1223"/>
      <c r="I18" s="1223"/>
      <c r="J18" s="1223"/>
      <c r="K18" s="1223"/>
      <c r="L18" s="1224"/>
    </row>
    <row r="19" spans="2:12" ht="22.5" customHeight="1"/>
    <row r="20" spans="2:12" ht="22.5" customHeight="1">
      <c r="B20" s="1215"/>
      <c r="C20" s="1215"/>
      <c r="D20" s="1215"/>
      <c r="E20" s="1215"/>
      <c r="F20" s="1215"/>
      <c r="G20" s="1215"/>
      <c r="H20" s="1215"/>
      <c r="I20" s="1215"/>
      <c r="J20" s="1215"/>
      <c r="K20" s="1215"/>
      <c r="L20" s="1215"/>
    </row>
    <row r="21" spans="2:12" ht="22.5" customHeight="1">
      <c r="B21" s="1216"/>
      <c r="C21" s="1216"/>
      <c r="D21" s="1216"/>
      <c r="E21" s="1216"/>
      <c r="F21" s="1216"/>
      <c r="G21" s="1216"/>
      <c r="H21" s="1216"/>
      <c r="I21" s="1216"/>
      <c r="J21" s="1216"/>
      <c r="K21" s="1216"/>
      <c r="L21" s="1216"/>
    </row>
    <row r="22" spans="2:12" ht="22.5" customHeight="1">
      <c r="B22" s="1215"/>
      <c r="C22" s="1215"/>
      <c r="D22" s="1215"/>
      <c r="E22" s="1215"/>
      <c r="F22" s="1215"/>
      <c r="G22" s="1215"/>
      <c r="H22" s="1215"/>
      <c r="I22" s="1215"/>
      <c r="J22" s="1215"/>
      <c r="K22" s="1215"/>
      <c r="L22" s="1215"/>
    </row>
    <row r="23" spans="2:12" ht="22.5" customHeight="1"/>
    <row r="24" spans="2:12" ht="22.5" customHeight="1"/>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12"/>
  <sheetViews>
    <sheetView showGridLines="0" view="pageLayout" zoomScaleNormal="100" workbookViewId="0">
      <selection activeCell="K22" sqref="K22"/>
    </sheetView>
  </sheetViews>
  <sheetFormatPr defaultRowHeight="14.4"/>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c r="B2" s="662" t="s">
        <v>721</v>
      </c>
    </row>
    <row r="4" spans="2:19">
      <c r="B4" s="1371" t="s">
        <v>735</v>
      </c>
      <c r="C4" s="1371"/>
      <c r="D4" s="1371"/>
      <c r="E4" s="1371"/>
      <c r="F4" s="1371"/>
      <c r="G4" s="1371"/>
      <c r="H4" s="1371"/>
      <c r="I4" s="1371"/>
      <c r="J4" s="1371"/>
      <c r="K4" s="1371"/>
      <c r="L4" s="1371"/>
      <c r="M4" s="1371"/>
      <c r="N4" s="1371"/>
      <c r="O4" s="1371"/>
      <c r="P4" s="1371"/>
      <c r="Q4" s="1371"/>
      <c r="R4" s="1371"/>
      <c r="S4" s="1371"/>
    </row>
    <row r="5" spans="2:19">
      <c r="B5" s="1372" t="s">
        <v>736</v>
      </c>
      <c r="C5" s="1372"/>
      <c r="D5" s="1372"/>
      <c r="E5" s="1372"/>
      <c r="F5" s="1372"/>
      <c r="G5" s="1372"/>
      <c r="H5" s="1372"/>
      <c r="I5" s="1372"/>
      <c r="J5" s="1372"/>
      <c r="K5" s="1372"/>
      <c r="L5" s="1372"/>
      <c r="M5" s="1372"/>
      <c r="N5" s="1372"/>
      <c r="O5" s="1372"/>
      <c r="P5" s="1372"/>
      <c r="Q5" s="1372"/>
      <c r="R5" s="1372"/>
      <c r="S5" s="1372"/>
    </row>
    <row r="6" spans="2:19" ht="34.5" customHeight="1">
      <c r="B6" s="255" t="s">
        <v>116</v>
      </c>
      <c r="C6" s="1370" t="s">
        <v>737</v>
      </c>
      <c r="D6" s="1370"/>
      <c r="E6" s="1370"/>
      <c r="F6" s="1370"/>
      <c r="G6" s="1370"/>
      <c r="H6" s="1370"/>
      <c r="I6" s="1370"/>
      <c r="J6" s="1370"/>
      <c r="K6" s="1370"/>
      <c r="L6" s="1370"/>
      <c r="M6" s="1370"/>
      <c r="N6" s="1370"/>
      <c r="O6" s="1370"/>
      <c r="P6" s="1370"/>
      <c r="Q6" s="1370"/>
      <c r="R6" s="1370"/>
      <c r="S6" s="1370"/>
    </row>
    <row r="7" spans="2:19">
      <c r="B7" s="1369" t="s">
        <v>118</v>
      </c>
      <c r="C7" s="1370" t="s">
        <v>738</v>
      </c>
      <c r="D7" s="1370"/>
      <c r="E7" s="1370"/>
      <c r="F7" s="1370"/>
      <c r="G7" s="1370"/>
      <c r="H7" s="1370"/>
      <c r="I7" s="1370"/>
      <c r="J7" s="1370"/>
      <c r="K7" s="1370"/>
      <c r="L7" s="1370"/>
      <c r="M7" s="1370"/>
      <c r="N7" s="1370"/>
      <c r="O7" s="1370"/>
      <c r="P7" s="1370"/>
      <c r="Q7" s="1370"/>
      <c r="R7" s="1370"/>
      <c r="S7" s="1370"/>
    </row>
    <row r="8" spans="2:19">
      <c r="B8" s="1369"/>
      <c r="C8" s="1370"/>
      <c r="D8" s="1370"/>
      <c r="E8" s="1370"/>
      <c r="F8" s="1370"/>
      <c r="G8" s="1370"/>
      <c r="H8" s="1370"/>
      <c r="I8" s="1370"/>
      <c r="J8" s="1370"/>
      <c r="K8" s="1370"/>
      <c r="L8" s="1370"/>
      <c r="M8" s="1370"/>
      <c r="N8" s="1370"/>
      <c r="O8" s="1370"/>
      <c r="P8" s="1370"/>
      <c r="Q8" s="1370"/>
      <c r="R8" s="1370"/>
      <c r="S8" s="1370"/>
    </row>
    <row r="9" spans="2:19">
      <c r="B9" s="1373" t="s">
        <v>152</v>
      </c>
      <c r="C9" s="1370" t="s">
        <v>739</v>
      </c>
      <c r="D9" s="1370"/>
      <c r="E9" s="1370"/>
      <c r="F9" s="1370"/>
      <c r="G9" s="1370"/>
      <c r="H9" s="1370"/>
      <c r="I9" s="1370"/>
      <c r="J9" s="1370"/>
      <c r="K9" s="1370"/>
      <c r="L9" s="1370"/>
      <c r="M9" s="1370"/>
      <c r="N9" s="1370"/>
      <c r="O9" s="1370"/>
      <c r="P9" s="1370"/>
      <c r="Q9" s="1370"/>
      <c r="R9" s="1370"/>
      <c r="S9" s="1370"/>
    </row>
    <row r="10" spans="2:19">
      <c r="B10" s="1373"/>
      <c r="C10" s="1370"/>
      <c r="D10" s="1370"/>
      <c r="E10" s="1370"/>
      <c r="F10" s="1370"/>
      <c r="G10" s="1370"/>
      <c r="H10" s="1370"/>
      <c r="I10" s="1370"/>
      <c r="J10" s="1370"/>
      <c r="K10" s="1370"/>
      <c r="L10" s="1370"/>
      <c r="M10" s="1370"/>
      <c r="N10" s="1370"/>
      <c r="O10" s="1370"/>
      <c r="P10" s="1370"/>
      <c r="Q10" s="1370"/>
      <c r="R10" s="1370"/>
      <c r="S10" s="1370"/>
    </row>
    <row r="11" spans="2:19">
      <c r="B11" s="1369" t="s">
        <v>137</v>
      </c>
      <c r="C11" s="1370" t="s">
        <v>740</v>
      </c>
      <c r="D11" s="1370"/>
      <c r="E11" s="1370"/>
      <c r="F11" s="1370"/>
      <c r="G11" s="1370"/>
      <c r="H11" s="1370"/>
      <c r="I11" s="1370"/>
      <c r="J11" s="1370"/>
      <c r="K11" s="1370"/>
      <c r="L11" s="1370"/>
      <c r="M11" s="1370"/>
      <c r="N11" s="1370"/>
      <c r="O11" s="1370"/>
      <c r="P11" s="1370"/>
      <c r="Q11" s="1370"/>
      <c r="R11" s="1370"/>
      <c r="S11" s="1370"/>
    </row>
    <row r="12" spans="2:19">
      <c r="B12" s="1369"/>
      <c r="C12" s="1370"/>
      <c r="D12" s="1370"/>
      <c r="E12" s="1370"/>
      <c r="F12" s="1370"/>
      <c r="G12" s="1370"/>
      <c r="H12" s="1370"/>
      <c r="I12" s="1370"/>
      <c r="J12" s="1370"/>
      <c r="K12" s="1370"/>
      <c r="L12" s="1370"/>
      <c r="M12" s="1370"/>
      <c r="N12" s="1370"/>
      <c r="O12" s="1370"/>
      <c r="P12" s="1370"/>
      <c r="Q12" s="1370"/>
      <c r="R12" s="1370"/>
      <c r="S12" s="1370"/>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B2:S26"/>
  <sheetViews>
    <sheetView showGridLines="0" view="pageLayout" zoomScaleNormal="100" workbookViewId="0">
      <selection activeCell="V9" sqref="V9"/>
    </sheetView>
  </sheetViews>
  <sheetFormatPr defaultRowHeight="14.4"/>
  <cols>
    <col min="1" max="1" width="5.5546875" customWidth="1"/>
    <col min="2" max="2" width="5.44140625" customWidth="1"/>
    <col min="14" max="14" width="0.44140625" customWidth="1"/>
    <col min="15" max="18" width="9.109375" hidden="1" customWidth="1"/>
    <col min="19" max="19" width="17.109375" customWidth="1"/>
  </cols>
  <sheetData>
    <row r="2" spans="2:19" ht="18">
      <c r="B2" s="662" t="s">
        <v>722</v>
      </c>
    </row>
    <row r="4" spans="2:19">
      <c r="B4" s="1372" t="s">
        <v>736</v>
      </c>
      <c r="C4" s="1372"/>
      <c r="D4" s="1372"/>
      <c r="E4" s="1372"/>
      <c r="F4" s="1372"/>
      <c r="G4" s="1372"/>
      <c r="H4" s="1372"/>
      <c r="I4" s="1372"/>
      <c r="J4" s="1372"/>
      <c r="K4" s="1372"/>
      <c r="L4" s="1372"/>
      <c r="M4" s="1372"/>
      <c r="N4" s="1372"/>
      <c r="O4" s="1372"/>
      <c r="P4" s="1372"/>
      <c r="Q4" s="1372"/>
      <c r="R4" s="1372"/>
      <c r="S4" s="1372"/>
    </row>
    <row r="5" spans="2:19" ht="158.25" customHeight="1">
      <c r="B5" s="255" t="s">
        <v>116</v>
      </c>
      <c r="C5" s="1370" t="s">
        <v>2111</v>
      </c>
      <c r="D5" s="1370"/>
      <c r="E5" s="1370"/>
      <c r="F5" s="1370"/>
      <c r="G5" s="1370"/>
      <c r="H5" s="1370"/>
      <c r="I5" s="1370"/>
      <c r="J5" s="1370"/>
      <c r="K5" s="1370"/>
      <c r="L5" s="1370"/>
      <c r="M5" s="1370"/>
      <c r="N5" s="1370"/>
      <c r="O5" s="1370"/>
      <c r="P5" s="1370"/>
      <c r="Q5" s="1370"/>
      <c r="R5" s="1370"/>
      <c r="S5" s="1370"/>
    </row>
    <row r="6" spans="2:19" ht="15" customHeight="1">
      <c r="B6" s="1369" t="s">
        <v>118</v>
      </c>
      <c r="C6" s="1370" t="s">
        <v>2112</v>
      </c>
      <c r="D6" s="1370"/>
      <c r="E6" s="1370"/>
      <c r="F6" s="1370"/>
      <c r="G6" s="1370"/>
      <c r="H6" s="1370"/>
      <c r="I6" s="1370"/>
      <c r="J6" s="1370"/>
      <c r="K6" s="1370"/>
      <c r="L6" s="1370"/>
      <c r="M6" s="1370"/>
      <c r="N6" s="1370"/>
      <c r="O6" s="1370"/>
      <c r="P6" s="1370"/>
      <c r="Q6" s="1370"/>
      <c r="R6" s="1370"/>
      <c r="S6" s="1370"/>
    </row>
    <row r="7" spans="2:19" ht="85.5" customHeight="1">
      <c r="B7" s="1369"/>
      <c r="C7" s="1370"/>
      <c r="D7" s="1370"/>
      <c r="E7" s="1370"/>
      <c r="F7" s="1370"/>
      <c r="G7" s="1370"/>
      <c r="H7" s="1370"/>
      <c r="I7" s="1370"/>
      <c r="J7" s="1370"/>
      <c r="K7" s="1370"/>
      <c r="L7" s="1370"/>
      <c r="M7" s="1370"/>
      <c r="N7" s="1370"/>
      <c r="O7" s="1370"/>
      <c r="P7" s="1370"/>
      <c r="Q7" s="1370"/>
      <c r="R7" s="1370"/>
      <c r="S7" s="1370"/>
    </row>
    <row r="8" spans="2:19">
      <c r="B8" s="1369" t="s">
        <v>152</v>
      </c>
      <c r="C8" s="1370" t="s">
        <v>2113</v>
      </c>
      <c r="D8" s="1370"/>
      <c r="E8" s="1370"/>
      <c r="F8" s="1370"/>
      <c r="G8" s="1370"/>
      <c r="H8" s="1370"/>
      <c r="I8" s="1370"/>
      <c r="J8" s="1370"/>
      <c r="K8" s="1370"/>
      <c r="L8" s="1370"/>
      <c r="M8" s="1370"/>
      <c r="N8" s="1370"/>
      <c r="O8" s="1370"/>
      <c r="P8" s="1370"/>
      <c r="Q8" s="1370"/>
      <c r="R8" s="1370"/>
      <c r="S8" s="1370"/>
    </row>
    <row r="9" spans="2:19" ht="409.5" customHeight="1">
      <c r="B9" s="1369"/>
      <c r="C9" s="1370"/>
      <c r="D9" s="1370"/>
      <c r="E9" s="1370"/>
      <c r="F9" s="1370"/>
      <c r="G9" s="1370"/>
      <c r="H9" s="1370"/>
      <c r="I9" s="1370"/>
      <c r="J9" s="1370"/>
      <c r="K9" s="1370"/>
      <c r="L9" s="1370"/>
      <c r="M9" s="1370"/>
      <c r="N9" s="1370"/>
      <c r="O9" s="1370"/>
      <c r="P9" s="1370"/>
      <c r="Q9" s="1370"/>
      <c r="R9" s="1370"/>
      <c r="S9" s="1370"/>
    </row>
    <row r="10" spans="2:19">
      <c r="B10" s="1369" t="s">
        <v>137</v>
      </c>
      <c r="C10" s="1370" t="s">
        <v>2114</v>
      </c>
      <c r="D10" s="1370"/>
      <c r="E10" s="1370"/>
      <c r="F10" s="1370"/>
      <c r="G10" s="1370"/>
      <c r="H10" s="1370"/>
      <c r="I10" s="1370"/>
      <c r="J10" s="1370"/>
      <c r="K10" s="1370"/>
      <c r="L10" s="1370"/>
      <c r="M10" s="1370"/>
      <c r="N10" s="1370"/>
      <c r="O10" s="1370"/>
      <c r="P10" s="1370"/>
      <c r="Q10" s="1370"/>
      <c r="R10" s="1370"/>
      <c r="S10" s="1370"/>
    </row>
    <row r="11" spans="2:19" ht="147" customHeight="1">
      <c r="B11" s="1369"/>
      <c r="C11" s="1370"/>
      <c r="D11" s="1370"/>
      <c r="E11" s="1370"/>
      <c r="F11" s="1370"/>
      <c r="G11" s="1370"/>
      <c r="H11" s="1370"/>
      <c r="I11" s="1370"/>
      <c r="J11" s="1370"/>
      <c r="K11" s="1370"/>
      <c r="L11" s="1370"/>
      <c r="M11" s="1370"/>
      <c r="N11" s="1370"/>
      <c r="O11" s="1370"/>
      <c r="P11" s="1370"/>
      <c r="Q11" s="1370"/>
      <c r="R11" s="1370"/>
      <c r="S11" s="1370"/>
    </row>
    <row r="26" ht="148.5" customHeight="1"/>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3" orientation="landscape" r:id="rId1"/>
  <headerFooter>
    <oddHeader>&amp;C&amp;"Calibri"&amp;10&amp;K000000Public&amp;1#_x000D_&amp;"Calibri"&amp;11&amp;K000000CS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D7343-319C-474F-AE6B-D2A238C14977}">
  <sheetPr>
    <tabColor rgb="FF00B050"/>
    <pageSetUpPr fitToPage="1"/>
  </sheetPr>
  <dimension ref="A1:Q30"/>
  <sheetViews>
    <sheetView showGridLines="0" topLeftCell="A4" zoomScaleNormal="100" workbookViewId="0">
      <pane xSplit="2" ySplit="4" topLeftCell="C8" activePane="bottomRight" state="frozen"/>
      <selection activeCell="C8" sqref="C8"/>
      <selection pane="topRight" activeCell="C8" sqref="C8"/>
      <selection pane="bottomLeft" activeCell="C8" sqref="C8"/>
      <selection pane="bottomRight" activeCell="C8" sqref="C8"/>
    </sheetView>
  </sheetViews>
  <sheetFormatPr defaultRowHeight="14.4"/>
  <cols>
    <col min="1" max="1" width="5.77734375" customWidth="1"/>
    <col min="2" max="2" width="24" bestFit="1" customWidth="1"/>
    <col min="3" max="17" width="15.77734375" customWidth="1"/>
  </cols>
  <sheetData>
    <row r="1" spans="1:17" ht="18">
      <c r="A1" s="662" t="s">
        <v>741</v>
      </c>
    </row>
    <row r="2" spans="1:17" ht="15.6">
      <c r="A2" s="211"/>
      <c r="B2" s="1069"/>
      <c r="C2" s="1069"/>
      <c r="D2" s="1069"/>
      <c r="E2" s="1069"/>
      <c r="F2" s="1069"/>
      <c r="G2" s="1069"/>
      <c r="H2" s="1069"/>
      <c r="I2" s="1069"/>
      <c r="J2" s="1069"/>
      <c r="K2" s="1069"/>
      <c r="L2" s="1069"/>
      <c r="M2" s="1069"/>
      <c r="N2" s="1069"/>
      <c r="O2" s="1069"/>
      <c r="P2" s="1069"/>
      <c r="Q2" s="1069"/>
    </row>
    <row r="3" spans="1:17" ht="16.2" thickBot="1">
      <c r="A3" s="211"/>
      <c r="B3" s="1069"/>
      <c r="C3" s="1069"/>
      <c r="D3" s="1069"/>
      <c r="E3" s="1069"/>
      <c r="F3" s="1069"/>
      <c r="G3" s="1069"/>
      <c r="H3" s="1069"/>
      <c r="I3" s="1069"/>
      <c r="J3" s="1069"/>
      <c r="K3" s="1069"/>
      <c r="L3" s="1069"/>
      <c r="M3" s="1069"/>
      <c r="N3" s="1069"/>
      <c r="O3" s="1069"/>
      <c r="P3" s="1069"/>
      <c r="Q3" s="1069"/>
    </row>
    <row r="4" spans="1:17" ht="16.2" thickBot="1">
      <c r="A4" s="1055"/>
      <c r="B4" s="1055"/>
      <c r="C4" s="836" t="s">
        <v>6</v>
      </c>
      <c r="D4" s="1074" t="s">
        <v>7</v>
      </c>
      <c r="E4" s="1074" t="s">
        <v>8</v>
      </c>
      <c r="F4" s="1074" t="s">
        <v>43</v>
      </c>
      <c r="G4" s="1074" t="s">
        <v>44</v>
      </c>
      <c r="H4" s="1074" t="s">
        <v>164</v>
      </c>
      <c r="I4" s="1074" t="s">
        <v>165</v>
      </c>
      <c r="J4" s="1074" t="s">
        <v>199</v>
      </c>
      <c r="K4" s="1074" t="s">
        <v>454</v>
      </c>
      <c r="L4" s="1074" t="s">
        <v>455</v>
      </c>
      <c r="M4" s="1074" t="s">
        <v>456</v>
      </c>
      <c r="N4" s="1074" t="s">
        <v>457</v>
      </c>
      <c r="O4" s="1074" t="s">
        <v>458</v>
      </c>
      <c r="P4" s="1074" t="s">
        <v>742</v>
      </c>
      <c r="Q4" s="1074" t="s">
        <v>743</v>
      </c>
    </row>
    <row r="5" spans="1:17" ht="40.5" customHeight="1" thickBot="1">
      <c r="A5" s="1055"/>
      <c r="B5" s="1105">
        <f>+'[2]F_18.00.a'!I18+'[2]F_18.00.a'!I36+'[2]F_18.00.a'!I54</f>
        <v>241429082484</v>
      </c>
      <c r="C5" s="1374" t="s">
        <v>744</v>
      </c>
      <c r="D5" s="1375"/>
      <c r="E5" s="1375"/>
      <c r="F5" s="1375"/>
      <c r="G5" s="1375"/>
      <c r="H5" s="1376"/>
      <c r="I5" s="1377" t="s">
        <v>745</v>
      </c>
      <c r="J5" s="1375"/>
      <c r="K5" s="1375"/>
      <c r="L5" s="1375"/>
      <c r="M5" s="1375"/>
      <c r="N5" s="1376"/>
      <c r="O5" s="1378" t="s">
        <v>746</v>
      </c>
      <c r="P5" s="1374" t="s">
        <v>747</v>
      </c>
      <c r="Q5" s="1376"/>
    </row>
    <row r="6" spans="1:17" ht="57.75" customHeight="1" thickBot="1">
      <c r="A6" s="1055"/>
      <c r="C6" s="1380" t="s">
        <v>748</v>
      </c>
      <c r="D6" s="1381"/>
      <c r="E6" s="1382"/>
      <c r="F6" s="1383" t="s">
        <v>749</v>
      </c>
      <c r="G6" s="1381"/>
      <c r="H6" s="1382"/>
      <c r="I6" s="1383" t="s">
        <v>750</v>
      </c>
      <c r="J6" s="1381"/>
      <c r="K6" s="1382"/>
      <c r="L6" s="1383" t="s">
        <v>751</v>
      </c>
      <c r="M6" s="1381"/>
      <c r="N6" s="1382"/>
      <c r="O6" s="1379"/>
      <c r="P6" s="1384" t="s">
        <v>748</v>
      </c>
      <c r="Q6" s="1384" t="s">
        <v>749</v>
      </c>
    </row>
    <row r="7" spans="1:17" ht="16.2" thickBot="1">
      <c r="A7" s="1055"/>
      <c r="B7" s="256"/>
      <c r="C7" s="837"/>
      <c r="D7" s="1067" t="s">
        <v>752</v>
      </c>
      <c r="E7" s="1067" t="s">
        <v>753</v>
      </c>
      <c r="F7" s="837"/>
      <c r="G7" s="1067" t="s">
        <v>753</v>
      </c>
      <c r="H7" s="1067" t="s">
        <v>754</v>
      </c>
      <c r="I7" s="838"/>
      <c r="J7" s="1067" t="s">
        <v>752</v>
      </c>
      <c r="K7" s="1067" t="s">
        <v>753</v>
      </c>
      <c r="L7" s="837"/>
      <c r="M7" s="1067" t="s">
        <v>753</v>
      </c>
      <c r="N7" s="1067" t="s">
        <v>754</v>
      </c>
      <c r="O7" s="837"/>
      <c r="P7" s="1385"/>
      <c r="Q7" s="1385"/>
    </row>
    <row r="8" spans="1:17" ht="24.6" thickBot="1">
      <c r="A8" s="840" t="s">
        <v>755</v>
      </c>
      <c r="B8" s="1066" t="s">
        <v>756</v>
      </c>
      <c r="C8" s="1105">
        <v>31452608851</v>
      </c>
      <c r="D8" s="1105">
        <v>31452577601</v>
      </c>
      <c r="E8" s="1105">
        <v>31250</v>
      </c>
      <c r="F8" s="1105">
        <v>0</v>
      </c>
      <c r="G8" s="1105">
        <v>0</v>
      </c>
      <c r="H8" s="1105">
        <v>0</v>
      </c>
      <c r="I8" s="1105">
        <v>0</v>
      </c>
      <c r="J8" s="1105">
        <v>0</v>
      </c>
      <c r="K8" s="1105">
        <v>0</v>
      </c>
      <c r="L8" s="1105">
        <v>0</v>
      </c>
      <c r="M8" s="1105">
        <v>0</v>
      </c>
      <c r="N8" s="1105">
        <v>0</v>
      </c>
      <c r="O8" s="1105"/>
      <c r="P8" s="1105">
        <v>0</v>
      </c>
      <c r="Q8" s="1105">
        <v>0</v>
      </c>
    </row>
    <row r="9" spans="1:17" ht="15" thickBot="1">
      <c r="A9" s="840" t="s">
        <v>474</v>
      </c>
      <c r="B9" s="1066" t="s">
        <v>757</v>
      </c>
      <c r="C9" s="1105">
        <v>1420368257355</v>
      </c>
      <c r="D9" s="1105">
        <v>1353825281973</v>
      </c>
      <c r="E9" s="1105">
        <v>66432276325</v>
      </c>
      <c r="F9" s="1105">
        <v>15811907447</v>
      </c>
      <c r="G9" s="1105">
        <v>0</v>
      </c>
      <c r="H9" s="1105">
        <v>15516067561</v>
      </c>
      <c r="I9" s="1105">
        <v>-3780037602</v>
      </c>
      <c r="J9" s="1105">
        <v>-743937663</v>
      </c>
      <c r="K9" s="1105">
        <v>-3028680737</v>
      </c>
      <c r="L9" s="1105">
        <v>-7784850510</v>
      </c>
      <c r="M9" s="1105">
        <v>0</v>
      </c>
      <c r="N9" s="1105">
        <v>-7753648060</v>
      </c>
      <c r="O9" s="1105">
        <v>-214107492</v>
      </c>
      <c r="P9" s="1105">
        <v>1216793420249</v>
      </c>
      <c r="Q9" s="1105">
        <v>6278064867</v>
      </c>
    </row>
    <row r="10" spans="1:17" ht="15" thickBot="1">
      <c r="A10" s="841" t="s">
        <v>476</v>
      </c>
      <c r="B10" s="839" t="s">
        <v>758</v>
      </c>
      <c r="C10" s="1105">
        <v>603025885139</v>
      </c>
      <c r="D10" s="1105">
        <v>603025885139</v>
      </c>
      <c r="E10" s="1105">
        <v>0</v>
      </c>
      <c r="F10" s="1105">
        <v>0</v>
      </c>
      <c r="G10" s="1105">
        <v>0</v>
      </c>
      <c r="H10" s="1105">
        <v>0</v>
      </c>
      <c r="I10" s="1105">
        <v>-28689</v>
      </c>
      <c r="J10" s="1105">
        <v>-28689</v>
      </c>
      <c r="K10" s="1105">
        <v>0</v>
      </c>
      <c r="L10" s="1105">
        <v>0</v>
      </c>
      <c r="M10" s="1105">
        <v>0</v>
      </c>
      <c r="N10" s="1105">
        <v>0</v>
      </c>
      <c r="O10" s="1105">
        <v>0</v>
      </c>
      <c r="P10" s="1105">
        <v>602842103589</v>
      </c>
      <c r="Q10" s="1105">
        <v>0</v>
      </c>
    </row>
    <row r="11" spans="1:17" ht="15" thickBot="1">
      <c r="A11" s="841" t="s">
        <v>759</v>
      </c>
      <c r="B11" s="839" t="s">
        <v>760</v>
      </c>
      <c r="C11" s="1105">
        <v>8998291316</v>
      </c>
      <c r="D11" s="1105">
        <v>8870117572</v>
      </c>
      <c r="E11" s="1105">
        <v>128173744</v>
      </c>
      <c r="F11" s="1105">
        <v>0</v>
      </c>
      <c r="G11" s="1105">
        <v>0</v>
      </c>
      <c r="H11" s="1105">
        <v>0</v>
      </c>
      <c r="I11" s="1105">
        <v>-8890143</v>
      </c>
      <c r="J11" s="1105">
        <v>-3815011</v>
      </c>
      <c r="K11" s="1105">
        <v>-5075132</v>
      </c>
      <c r="L11" s="1105">
        <v>0</v>
      </c>
      <c r="M11" s="1105">
        <v>0</v>
      </c>
      <c r="N11" s="1105">
        <v>0</v>
      </c>
      <c r="O11" s="1105">
        <v>0</v>
      </c>
      <c r="P11" s="1105">
        <v>3588124233</v>
      </c>
      <c r="Q11" s="1105">
        <v>0</v>
      </c>
    </row>
    <row r="12" spans="1:17" ht="15" thickBot="1">
      <c r="A12" s="841" t="s">
        <v>761</v>
      </c>
      <c r="B12" s="839" t="s">
        <v>762</v>
      </c>
      <c r="C12" s="1105">
        <v>4739812987</v>
      </c>
      <c r="D12" s="1105">
        <v>4738349001</v>
      </c>
      <c r="E12" s="1105">
        <v>1463986</v>
      </c>
      <c r="F12" s="1105">
        <v>102160</v>
      </c>
      <c r="G12" s="1105">
        <v>0</v>
      </c>
      <c r="H12" s="1105">
        <v>102160</v>
      </c>
      <c r="I12" s="1105">
        <v>-774203</v>
      </c>
      <c r="J12" s="1105">
        <v>-774203</v>
      </c>
      <c r="K12" s="1105">
        <v>0</v>
      </c>
      <c r="L12" s="1105">
        <v>0</v>
      </c>
      <c r="M12" s="1105">
        <v>0</v>
      </c>
      <c r="N12" s="1105">
        <v>0</v>
      </c>
      <c r="O12" s="1105">
        <v>0</v>
      </c>
      <c r="P12" s="1105">
        <v>640175455</v>
      </c>
      <c r="Q12" s="1105">
        <v>0</v>
      </c>
    </row>
    <row r="13" spans="1:17" ht="15" thickBot="1">
      <c r="A13" s="841" t="s">
        <v>763</v>
      </c>
      <c r="B13" s="839" t="s">
        <v>764</v>
      </c>
      <c r="C13" s="1105">
        <v>17206042445</v>
      </c>
      <c r="D13" s="1105">
        <v>17151305043</v>
      </c>
      <c r="E13" s="1105">
        <v>54737402</v>
      </c>
      <c r="F13" s="1105">
        <v>1270497</v>
      </c>
      <c r="G13" s="1105">
        <v>0</v>
      </c>
      <c r="H13" s="1105">
        <v>1270497</v>
      </c>
      <c r="I13" s="1105">
        <v>-26910246</v>
      </c>
      <c r="J13" s="1105">
        <v>-25985803</v>
      </c>
      <c r="K13" s="1105">
        <v>-924444</v>
      </c>
      <c r="L13" s="1105">
        <v>-622589</v>
      </c>
      <c r="M13" s="1105">
        <v>0</v>
      </c>
      <c r="N13" s="1105">
        <v>-622589</v>
      </c>
      <c r="O13" s="1105">
        <v>0</v>
      </c>
      <c r="P13" s="1105">
        <v>4145817225</v>
      </c>
      <c r="Q13" s="1105">
        <v>0</v>
      </c>
    </row>
    <row r="14" spans="1:17" ht="15" thickBot="1">
      <c r="A14" s="841" t="s">
        <v>765</v>
      </c>
      <c r="B14" s="839" t="s">
        <v>766</v>
      </c>
      <c r="C14" s="1105">
        <v>234581247188</v>
      </c>
      <c r="D14" s="1105">
        <v>204060621683</v>
      </c>
      <c r="E14" s="1105">
        <v>30442314436</v>
      </c>
      <c r="F14" s="1105">
        <v>8595724625</v>
      </c>
      <c r="G14" s="1105">
        <v>0</v>
      </c>
      <c r="H14" s="1105">
        <v>8315852060</v>
      </c>
      <c r="I14" s="1105">
        <v>-2187963566</v>
      </c>
      <c r="J14" s="1105">
        <v>-403379758</v>
      </c>
      <c r="K14" s="1105">
        <v>-1778258470</v>
      </c>
      <c r="L14" s="1105">
        <v>-4482978303</v>
      </c>
      <c r="M14" s="1105">
        <v>0</v>
      </c>
      <c r="N14" s="1105">
        <v>-4459058044</v>
      </c>
      <c r="O14" s="1105">
        <v>-53116599</v>
      </c>
      <c r="P14" s="1105">
        <v>137510265148</v>
      </c>
      <c r="Q14" s="1105">
        <v>3341574484</v>
      </c>
    </row>
    <row r="15" spans="1:17" ht="15" thickBot="1">
      <c r="A15" s="841" t="s">
        <v>767</v>
      </c>
      <c r="B15" s="842" t="s">
        <v>768</v>
      </c>
      <c r="C15" s="1105">
        <v>54001986805</v>
      </c>
      <c r="D15" s="1105">
        <v>43738853013</v>
      </c>
      <c r="E15" s="1105">
        <v>10186981617</v>
      </c>
      <c r="F15" s="1105">
        <v>2695861926</v>
      </c>
      <c r="G15" s="1105">
        <v>0</v>
      </c>
      <c r="H15" s="1105">
        <v>2677671316</v>
      </c>
      <c r="I15" s="1105">
        <v>-875422854</v>
      </c>
      <c r="J15" s="1105">
        <v>-151078033</v>
      </c>
      <c r="K15" s="1105">
        <v>-718036627</v>
      </c>
      <c r="L15" s="1105">
        <v>-1322127738</v>
      </c>
      <c r="M15" s="1105">
        <v>0</v>
      </c>
      <c r="N15" s="1105">
        <v>-1317771163</v>
      </c>
      <c r="O15" s="1105">
        <v>-52027335</v>
      </c>
      <c r="P15" s="1105">
        <v>36700535718</v>
      </c>
      <c r="Q15" s="1105">
        <v>1009786249</v>
      </c>
    </row>
    <row r="16" spans="1:17" ht="15" thickBot="1">
      <c r="A16" s="841" t="s">
        <v>769</v>
      </c>
      <c r="B16" s="839" t="s">
        <v>770</v>
      </c>
      <c r="C16" s="1105">
        <v>551816978280</v>
      </c>
      <c r="D16" s="1105">
        <v>515979003535</v>
      </c>
      <c r="E16" s="1105">
        <v>35805586757</v>
      </c>
      <c r="F16" s="1105">
        <v>7214810165</v>
      </c>
      <c r="G16" s="1105">
        <v>0</v>
      </c>
      <c r="H16" s="1105">
        <v>7198842844</v>
      </c>
      <c r="I16" s="1105">
        <v>-1555470755</v>
      </c>
      <c r="J16" s="1105">
        <v>-309954199</v>
      </c>
      <c r="K16" s="1105">
        <v>-1244422691</v>
      </c>
      <c r="L16" s="1105">
        <v>-3301249618</v>
      </c>
      <c r="M16" s="1105">
        <v>0</v>
      </c>
      <c r="N16" s="1105">
        <v>-3293967427</v>
      </c>
      <c r="O16" s="1105">
        <v>-160990893</v>
      </c>
      <c r="P16" s="1105">
        <v>468066934599</v>
      </c>
      <c r="Q16" s="1105">
        <v>2936490383</v>
      </c>
    </row>
    <row r="17" spans="1:17" ht="15" thickBot="1">
      <c r="A17" s="843" t="s">
        <v>771</v>
      </c>
      <c r="B17" s="682" t="s">
        <v>772</v>
      </c>
      <c r="C17" s="1105">
        <v>253673002935</v>
      </c>
      <c r="D17" s="1105">
        <v>253534175288</v>
      </c>
      <c r="E17" s="1105">
        <v>138827647</v>
      </c>
      <c r="F17" s="1105">
        <v>0</v>
      </c>
      <c r="G17" s="1105">
        <v>0</v>
      </c>
      <c r="H17" s="1105">
        <v>0</v>
      </c>
      <c r="I17" s="1105">
        <v>-78931615</v>
      </c>
      <c r="J17" s="1105">
        <v>-10174474</v>
      </c>
      <c r="K17" s="1105">
        <v>-68757141</v>
      </c>
      <c r="L17" s="1105">
        <v>0</v>
      </c>
      <c r="M17" s="1105">
        <v>0</v>
      </c>
      <c r="N17" s="1105">
        <v>0</v>
      </c>
      <c r="O17" s="1105">
        <v>0</v>
      </c>
      <c r="P17" s="1105">
        <v>2055727225</v>
      </c>
      <c r="Q17" s="1105">
        <v>0</v>
      </c>
    </row>
    <row r="18" spans="1:17" ht="15" thickBot="1">
      <c r="A18" s="841" t="s">
        <v>773</v>
      </c>
      <c r="B18" s="839" t="s">
        <v>758</v>
      </c>
      <c r="C18" s="1105">
        <v>0</v>
      </c>
      <c r="D18" s="1105">
        <v>0</v>
      </c>
      <c r="E18" s="1105">
        <v>0</v>
      </c>
      <c r="F18" s="1105">
        <v>0</v>
      </c>
      <c r="G18" s="1105">
        <v>0</v>
      </c>
      <c r="H18" s="1105">
        <v>0</v>
      </c>
      <c r="I18" s="1105">
        <v>0</v>
      </c>
      <c r="J18" s="1105">
        <v>0</v>
      </c>
      <c r="K18" s="1105">
        <v>0</v>
      </c>
      <c r="L18" s="1105">
        <v>0</v>
      </c>
      <c r="M18" s="1105">
        <v>0</v>
      </c>
      <c r="N18" s="1105">
        <v>0</v>
      </c>
      <c r="O18" s="1105">
        <v>0</v>
      </c>
      <c r="P18" s="1105">
        <v>0</v>
      </c>
      <c r="Q18" s="1105">
        <v>0</v>
      </c>
    </row>
    <row r="19" spans="1:17" ht="15" thickBot="1">
      <c r="A19" s="841" t="s">
        <v>774</v>
      </c>
      <c r="B19" s="839" t="s">
        <v>760</v>
      </c>
      <c r="C19" s="1105">
        <v>241429082484</v>
      </c>
      <c r="D19" s="1105">
        <v>241429082484</v>
      </c>
      <c r="E19" s="1105">
        <v>0</v>
      </c>
      <c r="F19" s="1105">
        <v>0</v>
      </c>
      <c r="G19" s="1105">
        <v>0</v>
      </c>
      <c r="H19" s="1105">
        <v>0</v>
      </c>
      <c r="I19" s="1105">
        <v>-2453054</v>
      </c>
      <c r="J19" s="1105">
        <v>-2453054</v>
      </c>
      <c r="K19" s="1105">
        <v>0</v>
      </c>
      <c r="L19" s="1105">
        <v>0</v>
      </c>
      <c r="M19" s="1105">
        <v>0</v>
      </c>
      <c r="N19" s="1105">
        <v>0</v>
      </c>
      <c r="O19" s="1105">
        <v>0</v>
      </c>
      <c r="P19" s="1105">
        <v>0</v>
      </c>
      <c r="Q19" s="1105">
        <v>0</v>
      </c>
    </row>
    <row r="20" spans="1:17" ht="15" thickBot="1">
      <c r="A20" s="841" t="s">
        <v>775</v>
      </c>
      <c r="B20" s="839" t="s">
        <v>762</v>
      </c>
      <c r="C20" s="1105">
        <v>5154896855</v>
      </c>
      <c r="D20" s="1105">
        <v>5154896855</v>
      </c>
      <c r="E20" s="1105">
        <v>0</v>
      </c>
      <c r="F20" s="1105">
        <v>0</v>
      </c>
      <c r="G20" s="1105">
        <v>0</v>
      </c>
      <c r="H20" s="1105">
        <v>0</v>
      </c>
      <c r="I20" s="1105">
        <v>-4061431</v>
      </c>
      <c r="J20" s="1105">
        <v>-4061431</v>
      </c>
      <c r="K20" s="1105">
        <v>0</v>
      </c>
      <c r="L20" s="1105">
        <v>0</v>
      </c>
      <c r="M20" s="1105">
        <v>0</v>
      </c>
      <c r="N20" s="1105">
        <v>0</v>
      </c>
      <c r="O20" s="1105">
        <v>0</v>
      </c>
      <c r="P20" s="1105">
        <v>0</v>
      </c>
      <c r="Q20" s="1105">
        <v>0</v>
      </c>
    </row>
    <row r="21" spans="1:17" ht="15" thickBot="1">
      <c r="A21" s="841" t="s">
        <v>776</v>
      </c>
      <c r="B21" s="839" t="s">
        <v>764</v>
      </c>
      <c r="C21" s="1105">
        <v>1778066189</v>
      </c>
      <c r="D21" s="1105">
        <v>1778066189</v>
      </c>
      <c r="E21" s="1105">
        <v>0</v>
      </c>
      <c r="F21" s="1105">
        <v>0</v>
      </c>
      <c r="G21" s="1105">
        <v>0</v>
      </c>
      <c r="H21" s="1105">
        <v>0</v>
      </c>
      <c r="I21" s="1105">
        <v>-2284560</v>
      </c>
      <c r="J21" s="1105">
        <v>-2284560</v>
      </c>
      <c r="K21" s="1105">
        <v>0</v>
      </c>
      <c r="L21" s="1105">
        <v>0</v>
      </c>
      <c r="M21" s="1105">
        <v>0</v>
      </c>
      <c r="N21" s="1105">
        <v>0</v>
      </c>
      <c r="O21" s="1105">
        <v>0</v>
      </c>
      <c r="P21" s="1105">
        <v>0</v>
      </c>
      <c r="Q21" s="1105">
        <v>0</v>
      </c>
    </row>
    <row r="22" spans="1:17" ht="15" thickBot="1">
      <c r="A22" s="841" t="s">
        <v>777</v>
      </c>
      <c r="B22" s="839" t="s">
        <v>766</v>
      </c>
      <c r="C22" s="1105">
        <v>5310957407</v>
      </c>
      <c r="D22" s="1105">
        <v>5172129760</v>
      </c>
      <c r="E22" s="1105">
        <v>138827647</v>
      </c>
      <c r="F22" s="1105">
        <v>0</v>
      </c>
      <c r="G22" s="1105">
        <v>0</v>
      </c>
      <c r="H22" s="1105">
        <v>0</v>
      </c>
      <c r="I22" s="1105">
        <v>-70132570</v>
      </c>
      <c r="J22" s="1105">
        <v>-1375429</v>
      </c>
      <c r="K22" s="1105">
        <v>-68757141</v>
      </c>
      <c r="L22" s="1105">
        <v>0</v>
      </c>
      <c r="M22" s="1105">
        <v>0</v>
      </c>
      <c r="N22" s="1105">
        <v>0</v>
      </c>
      <c r="O22" s="1105">
        <v>0</v>
      </c>
      <c r="P22" s="1105">
        <v>2055727225</v>
      </c>
      <c r="Q22" s="1105">
        <v>0</v>
      </c>
    </row>
    <row r="23" spans="1:17" ht="15" thickBot="1">
      <c r="A23" s="843" t="s">
        <v>778</v>
      </c>
      <c r="B23" s="682" t="s">
        <v>539</v>
      </c>
      <c r="C23" s="1106">
        <v>283070704080</v>
      </c>
      <c r="D23" s="1106">
        <v>264965600063</v>
      </c>
      <c r="E23" s="1106">
        <v>18072663854</v>
      </c>
      <c r="F23" s="1106">
        <v>849237221</v>
      </c>
      <c r="G23" s="1106">
        <v>0</v>
      </c>
      <c r="H23" s="1106">
        <v>837972248</v>
      </c>
      <c r="I23" s="1105">
        <v>178585321</v>
      </c>
      <c r="J23" s="1105">
        <v>137813544</v>
      </c>
      <c r="K23" s="1105">
        <v>40689456</v>
      </c>
      <c r="L23" s="1105">
        <v>183604512</v>
      </c>
      <c r="M23" s="1105">
        <v>0</v>
      </c>
      <c r="N23" s="1105">
        <v>183307438</v>
      </c>
      <c r="O23" s="1107"/>
      <c r="P23" s="1106">
        <v>65583932710</v>
      </c>
      <c r="Q23" s="1106">
        <v>327192405</v>
      </c>
    </row>
    <row r="24" spans="1:17" ht="15" thickBot="1">
      <c r="A24" s="841" t="s">
        <v>779</v>
      </c>
      <c r="B24" s="839" t="s">
        <v>758</v>
      </c>
      <c r="C24" s="1106">
        <v>0</v>
      </c>
      <c r="D24" s="1106">
        <v>0</v>
      </c>
      <c r="E24" s="1106">
        <v>0</v>
      </c>
      <c r="F24" s="1106">
        <v>0</v>
      </c>
      <c r="G24" s="1106">
        <v>0</v>
      </c>
      <c r="H24" s="1106">
        <v>0</v>
      </c>
      <c r="I24" s="1105">
        <v>0</v>
      </c>
      <c r="J24" s="1105">
        <v>0</v>
      </c>
      <c r="K24" s="1105">
        <v>0</v>
      </c>
      <c r="L24" s="1105">
        <v>0</v>
      </c>
      <c r="M24" s="1105">
        <v>0</v>
      </c>
      <c r="N24" s="1105">
        <v>0</v>
      </c>
      <c r="O24" s="1107"/>
      <c r="P24" s="1106">
        <v>0</v>
      </c>
      <c r="Q24" s="1106">
        <v>0</v>
      </c>
    </row>
    <row r="25" spans="1:17" ht="15" thickBot="1">
      <c r="A25" s="841" t="s">
        <v>780</v>
      </c>
      <c r="B25" s="839" t="s">
        <v>760</v>
      </c>
      <c r="C25" s="1106">
        <v>11580670238</v>
      </c>
      <c r="D25" s="1106">
        <v>10900737180</v>
      </c>
      <c r="E25" s="1106">
        <v>679933058</v>
      </c>
      <c r="F25" s="1106">
        <v>0</v>
      </c>
      <c r="G25" s="1106">
        <v>0</v>
      </c>
      <c r="H25" s="1106">
        <v>0</v>
      </c>
      <c r="I25" s="1105">
        <v>396226</v>
      </c>
      <c r="J25" s="1105">
        <v>391293</v>
      </c>
      <c r="K25" s="1105">
        <v>4933</v>
      </c>
      <c r="L25" s="1105">
        <v>0</v>
      </c>
      <c r="M25" s="1105">
        <v>0</v>
      </c>
      <c r="N25" s="1105">
        <v>0</v>
      </c>
      <c r="O25" s="1107"/>
      <c r="P25" s="1106">
        <v>774508628</v>
      </c>
      <c r="Q25" s="1106">
        <v>0</v>
      </c>
    </row>
    <row r="26" spans="1:17" ht="15" thickBot="1">
      <c r="A26" s="841" t="s">
        <v>781</v>
      </c>
      <c r="B26" s="839" t="s">
        <v>762</v>
      </c>
      <c r="C26" s="1106">
        <v>2529349598</v>
      </c>
      <c r="D26" s="1106">
        <v>2529349598</v>
      </c>
      <c r="E26" s="1106">
        <v>0</v>
      </c>
      <c r="F26" s="1106">
        <v>0</v>
      </c>
      <c r="G26" s="1106">
        <v>0</v>
      </c>
      <c r="H26" s="1106">
        <v>0</v>
      </c>
      <c r="I26" s="1105">
        <v>714345</v>
      </c>
      <c r="J26" s="1105">
        <v>714345</v>
      </c>
      <c r="K26" s="1105">
        <v>0</v>
      </c>
      <c r="L26" s="1105">
        <v>0</v>
      </c>
      <c r="M26" s="1105">
        <v>0</v>
      </c>
      <c r="N26" s="1105">
        <v>0</v>
      </c>
      <c r="O26" s="1107"/>
      <c r="P26" s="1106">
        <v>0</v>
      </c>
      <c r="Q26" s="1106">
        <v>0</v>
      </c>
    </row>
    <row r="27" spans="1:17" ht="15" thickBot="1">
      <c r="A27" s="841" t="s">
        <v>782</v>
      </c>
      <c r="B27" s="839" t="s">
        <v>764</v>
      </c>
      <c r="C27" s="1106">
        <v>11314117246</v>
      </c>
      <c r="D27" s="1106">
        <v>10950804606</v>
      </c>
      <c r="E27" s="1106">
        <v>363312640</v>
      </c>
      <c r="F27" s="1106">
        <v>0</v>
      </c>
      <c r="G27" s="1106">
        <v>0</v>
      </c>
      <c r="H27" s="1106">
        <v>0</v>
      </c>
      <c r="I27" s="1105">
        <v>294250</v>
      </c>
      <c r="J27" s="1105">
        <v>128645</v>
      </c>
      <c r="K27" s="1105">
        <v>165605</v>
      </c>
      <c r="L27" s="1105">
        <v>0</v>
      </c>
      <c r="M27" s="1105">
        <v>0</v>
      </c>
      <c r="N27" s="1105">
        <v>0</v>
      </c>
      <c r="O27" s="1107"/>
      <c r="P27" s="1106">
        <v>891227175</v>
      </c>
      <c r="Q27" s="1106">
        <v>0</v>
      </c>
    </row>
    <row r="28" spans="1:17" ht="15" thickBot="1">
      <c r="A28" s="841" t="s">
        <v>783</v>
      </c>
      <c r="B28" s="839" t="s">
        <v>766</v>
      </c>
      <c r="C28" s="1106">
        <v>140365891453</v>
      </c>
      <c r="D28" s="1106">
        <v>128840934860</v>
      </c>
      <c r="E28" s="1106">
        <v>11503953144</v>
      </c>
      <c r="F28" s="1106">
        <v>514021000</v>
      </c>
      <c r="G28" s="1106">
        <v>0</v>
      </c>
      <c r="H28" s="1106">
        <v>505014092</v>
      </c>
      <c r="I28" s="1105">
        <v>107493366</v>
      </c>
      <c r="J28" s="1105">
        <v>85715945</v>
      </c>
      <c r="K28" s="1105">
        <v>21725624</v>
      </c>
      <c r="L28" s="1105">
        <v>32450804</v>
      </c>
      <c r="M28" s="1105">
        <v>0</v>
      </c>
      <c r="N28" s="1105">
        <v>32450804</v>
      </c>
      <c r="O28" s="1107"/>
      <c r="P28" s="1106">
        <v>33111252053</v>
      </c>
      <c r="Q28" s="1106">
        <v>196738677</v>
      </c>
    </row>
    <row r="29" spans="1:17" ht="15" thickBot="1">
      <c r="A29" s="841" t="s">
        <v>784</v>
      </c>
      <c r="B29" s="839" t="s">
        <v>770</v>
      </c>
      <c r="C29" s="1106">
        <v>72286096190</v>
      </c>
      <c r="D29" s="1106">
        <v>70587680693</v>
      </c>
      <c r="E29" s="1106">
        <v>1692329864</v>
      </c>
      <c r="F29" s="1106">
        <v>15558184</v>
      </c>
      <c r="G29" s="1106">
        <v>0</v>
      </c>
      <c r="H29" s="1106">
        <v>14877257</v>
      </c>
      <c r="I29" s="1105">
        <v>56396426</v>
      </c>
      <c r="J29" s="1105">
        <v>44369301</v>
      </c>
      <c r="K29" s="1105">
        <v>12010776</v>
      </c>
      <c r="L29" s="1105">
        <v>300357</v>
      </c>
      <c r="M29" s="1105">
        <v>0</v>
      </c>
      <c r="N29" s="1105">
        <v>54957</v>
      </c>
      <c r="O29" s="1107"/>
      <c r="P29" s="1106">
        <v>17427379934</v>
      </c>
      <c r="Q29" s="1106">
        <v>4689660</v>
      </c>
    </row>
    <row r="30" spans="1:17" ht="15" thickBot="1">
      <c r="A30" s="844" t="s">
        <v>785</v>
      </c>
      <c r="B30" s="684" t="s">
        <v>42</v>
      </c>
      <c r="C30" s="1106">
        <v>1988564573221</v>
      </c>
      <c r="D30" s="1106">
        <v>1903777634925</v>
      </c>
      <c r="E30" s="1106">
        <v>84643799076</v>
      </c>
      <c r="F30" s="1106">
        <v>16661144668</v>
      </c>
      <c r="G30" s="1106">
        <v>0</v>
      </c>
      <c r="H30" s="1106">
        <v>16354039809</v>
      </c>
      <c r="I30" s="1106">
        <v>-3680383896</v>
      </c>
      <c r="J30" s="1106">
        <v>-616298593</v>
      </c>
      <c r="K30" s="1106">
        <v>-3056748422</v>
      </c>
      <c r="L30" s="1106">
        <v>-7601245998</v>
      </c>
      <c r="M30" s="1106">
        <v>0</v>
      </c>
      <c r="N30" s="1106">
        <v>-7570340622</v>
      </c>
      <c r="O30" s="1106">
        <v>-214107492</v>
      </c>
      <c r="P30" s="1106">
        <v>1284433080184</v>
      </c>
      <c r="Q30" s="1106">
        <v>6605257272</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9" fitToHeight="0" orientation="landscape" r:id="rId1"/>
  <headerFooter>
    <oddHeader>&amp;C&amp;"Calibri"&amp;10&amp;K000000Public&amp;1#_x000D_&amp;"Calibri"&amp;11&amp;K000000&amp;"Calibri"&amp;11&amp;K000000CS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EE25-EC94-4ECB-8212-85B8A61F9F0D}">
  <sheetPr>
    <tabColor rgb="FF00B050"/>
    <pageSetUpPr fitToPage="1"/>
  </sheetPr>
  <dimension ref="B2:I14"/>
  <sheetViews>
    <sheetView showGridLines="0" view="pageLayout" topLeftCell="C4" zoomScaleNormal="100" workbookViewId="0">
      <selection activeCell="C8" sqref="C8"/>
    </sheetView>
  </sheetViews>
  <sheetFormatPr defaultRowHeight="14.4"/>
  <cols>
    <col min="1" max="1" width="7.21875" customWidth="1"/>
    <col min="2" max="2" width="6.21875" customWidth="1"/>
    <col min="3" max="3" width="27" customWidth="1"/>
    <col min="4" max="4" width="18.5546875" bestFit="1" customWidth="1"/>
    <col min="5" max="5" width="17.77734375" customWidth="1"/>
    <col min="6" max="6" width="21.77734375" customWidth="1"/>
    <col min="7" max="7" width="18" customWidth="1"/>
    <col min="8" max="8" width="22" customWidth="1"/>
    <col min="9" max="9" width="19.77734375" customWidth="1"/>
  </cols>
  <sheetData>
    <row r="2" spans="2:9" ht="18">
      <c r="B2" s="662" t="s">
        <v>724</v>
      </c>
    </row>
    <row r="3" spans="2:9">
      <c r="B3" s="258"/>
    </row>
    <row r="4" spans="2:9">
      <c r="B4" s="258"/>
      <c r="D4" s="1050" t="s">
        <v>6</v>
      </c>
      <c r="E4" s="1050" t="s">
        <v>7</v>
      </c>
      <c r="F4" s="1050" t="s">
        <v>8</v>
      </c>
      <c r="G4" s="1050" t="s">
        <v>43</v>
      </c>
      <c r="H4" s="1050" t="s">
        <v>44</v>
      </c>
      <c r="I4" s="1050" t="s">
        <v>164</v>
      </c>
    </row>
    <row r="5" spans="2:9">
      <c r="D5" s="1386" t="s">
        <v>786</v>
      </c>
      <c r="E5" s="1386"/>
      <c r="F5" s="1386"/>
      <c r="G5" s="1386"/>
      <c r="H5" s="1386"/>
      <c r="I5" s="1386"/>
    </row>
    <row r="6" spans="2:9" ht="42" customHeight="1">
      <c r="D6" s="1082" t="s">
        <v>787</v>
      </c>
      <c r="E6" s="1082" t="s">
        <v>788</v>
      </c>
      <c r="F6" s="1082" t="s">
        <v>789</v>
      </c>
      <c r="G6" s="1082" t="s">
        <v>790</v>
      </c>
      <c r="H6" s="1082" t="s">
        <v>791</v>
      </c>
      <c r="I6" s="1082" t="s">
        <v>42</v>
      </c>
    </row>
    <row r="7" spans="2:9">
      <c r="B7" s="177">
        <v>1</v>
      </c>
      <c r="C7" s="259" t="s">
        <v>757</v>
      </c>
      <c r="D7" s="1108"/>
      <c r="E7" s="1108">
        <v>739263001422</v>
      </c>
      <c r="F7" s="1108">
        <v>217637026510</v>
      </c>
      <c r="G7" s="1108">
        <v>454884256042</v>
      </c>
      <c r="H7" s="1108">
        <v>12830992716</v>
      </c>
      <c r="I7" s="1108">
        <v>1424615276690</v>
      </c>
    </row>
    <row r="8" spans="2:9">
      <c r="B8" s="177">
        <v>2</v>
      </c>
      <c r="C8" s="259" t="s">
        <v>772</v>
      </c>
      <c r="D8" s="1108"/>
      <c r="E8" s="1108">
        <v>17747185015</v>
      </c>
      <c r="F8" s="1108">
        <v>38175682786</v>
      </c>
      <c r="G8" s="1108">
        <v>145796856697</v>
      </c>
      <c r="H8" s="1108">
        <v>51874346822</v>
      </c>
      <c r="I8" s="1108">
        <v>253594071320</v>
      </c>
    </row>
    <row r="9" spans="2:9">
      <c r="B9" s="260">
        <v>3</v>
      </c>
      <c r="C9" s="261" t="s">
        <v>42</v>
      </c>
      <c r="D9" s="1108"/>
      <c r="E9" s="1108">
        <v>757010186437</v>
      </c>
      <c r="F9" s="1108">
        <v>255812709296</v>
      </c>
      <c r="G9" s="1108">
        <v>600681112739</v>
      </c>
      <c r="H9" s="1108">
        <v>64705339538</v>
      </c>
      <c r="I9" s="1108">
        <v>1678209348010</v>
      </c>
    </row>
    <row r="12" spans="2:9">
      <c r="I12" s="1004"/>
    </row>
    <row r="13" spans="2:9">
      <c r="I13" s="1004"/>
    </row>
    <row r="14" spans="2:9">
      <c r="I14" s="1004"/>
    </row>
  </sheetData>
  <mergeCells count="1">
    <mergeCell ref="D5:I5"/>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&amp;C&amp;"Calibri"&amp;10&amp;K000000Public&amp;1#_x000D_&amp;"Calibri"&amp;11&amp;K000000&amp;"Calibri"&amp;11&amp;K000000&amp;11CS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151B9-E363-41F1-85B7-686141D9873D}">
  <sheetPr>
    <tabColor rgb="FF00B050"/>
  </sheetPr>
  <dimension ref="A2:J136"/>
  <sheetViews>
    <sheetView showGridLines="0" topLeftCell="B1" zoomScale="115" zoomScaleNormal="115" zoomScalePageLayoutView="80" workbookViewId="0">
      <selection activeCell="E58" sqref="E58"/>
    </sheetView>
  </sheetViews>
  <sheetFormatPr defaultRowHeight="14.4"/>
  <cols>
    <col min="1" max="1" width="4.44140625" customWidth="1"/>
    <col min="2" max="2" width="8.44140625" customWidth="1"/>
    <col min="3" max="3" width="60.109375" customWidth="1"/>
    <col min="4" max="8" width="20.5546875" bestFit="1" customWidth="1"/>
  </cols>
  <sheetData>
    <row r="2" spans="1:8" ht="24.6">
      <c r="D2" s="626" t="s">
        <v>1945</v>
      </c>
    </row>
    <row r="3" spans="1:8">
      <c r="A3" s="5"/>
    </row>
    <row r="4" spans="1:8">
      <c r="A4" s="5"/>
      <c r="B4" s="8" t="s">
        <v>0</v>
      </c>
    </row>
    <row r="5" spans="1:8">
      <c r="A5" s="5"/>
      <c r="B5" s="8"/>
    </row>
    <row r="6" spans="1:8">
      <c r="A6" s="5"/>
    </row>
    <row r="7" spans="1:8">
      <c r="A7" s="5"/>
      <c r="B7" s="923"/>
      <c r="C7" s="30"/>
      <c r="D7" s="857" t="s">
        <v>6</v>
      </c>
      <c r="E7" s="857" t="s">
        <v>7</v>
      </c>
      <c r="F7" s="857" t="s">
        <v>8</v>
      </c>
      <c r="G7" s="857" t="s">
        <v>43</v>
      </c>
      <c r="H7" s="857" t="s">
        <v>44</v>
      </c>
    </row>
    <row r="8" spans="1:8">
      <c r="A8" s="5"/>
      <c r="B8" s="31"/>
      <c r="C8" s="32"/>
      <c r="D8" s="857" t="s">
        <v>9</v>
      </c>
      <c r="E8" s="857" t="s">
        <v>45</v>
      </c>
      <c r="F8" s="857" t="s">
        <v>46</v>
      </c>
      <c r="G8" s="857" t="s">
        <v>47</v>
      </c>
      <c r="H8" s="857" t="s">
        <v>48</v>
      </c>
    </row>
    <row r="9" spans="1:8">
      <c r="A9" s="5"/>
      <c r="B9" s="26"/>
      <c r="C9" s="1236" t="s">
        <v>49</v>
      </c>
      <c r="D9" s="1237"/>
      <c r="E9" s="1237"/>
      <c r="F9" s="1237"/>
      <c r="G9" s="1237"/>
      <c r="H9" s="1238"/>
    </row>
    <row r="10" spans="1:8">
      <c r="A10" s="5"/>
      <c r="B10" s="36">
        <v>1</v>
      </c>
      <c r="C10" s="27" t="s">
        <v>50</v>
      </c>
      <c r="D10" s="987">
        <v>92584700918.024277</v>
      </c>
      <c r="E10" s="987">
        <v>96651995970.868179</v>
      </c>
      <c r="F10" s="987">
        <v>96063453627.613876</v>
      </c>
      <c r="G10" s="987">
        <v>96502991284.033676</v>
      </c>
      <c r="H10" s="987">
        <v>97190989233.112869</v>
      </c>
    </row>
    <row r="11" spans="1:8">
      <c r="A11" s="5"/>
      <c r="B11" s="36">
        <v>2</v>
      </c>
      <c r="C11" s="27" t="s">
        <v>51</v>
      </c>
      <c r="D11" s="987">
        <v>92584700918.024277</v>
      </c>
      <c r="E11" s="987">
        <v>96651995970.868179</v>
      </c>
      <c r="F11" s="987">
        <v>96063453627.613876</v>
      </c>
      <c r="G11" s="987">
        <v>96502991284.033676</v>
      </c>
      <c r="H11" s="987">
        <v>97190989233.112869</v>
      </c>
    </row>
    <row r="12" spans="1:8">
      <c r="A12" s="5"/>
      <c r="B12" s="36">
        <v>3</v>
      </c>
      <c r="C12" s="27" t="s">
        <v>52</v>
      </c>
      <c r="D12" s="987">
        <v>93554477504.574265</v>
      </c>
      <c r="E12" s="987">
        <v>97937440686.678192</v>
      </c>
      <c r="F12" s="987">
        <v>97920965093.742783</v>
      </c>
      <c r="G12" s="987">
        <v>98303947720.718857</v>
      </c>
      <c r="H12" s="987">
        <v>99075103038.018234</v>
      </c>
    </row>
    <row r="13" spans="1:8">
      <c r="A13" s="5"/>
      <c r="B13" s="28"/>
      <c r="C13" s="1233" t="s">
        <v>53</v>
      </c>
      <c r="D13" s="1234"/>
      <c r="E13" s="1234"/>
      <c r="F13" s="1234"/>
      <c r="G13" s="1234"/>
      <c r="H13" s="1235"/>
    </row>
    <row r="14" spans="1:8">
      <c r="A14" s="5"/>
      <c r="B14" s="36">
        <v>4</v>
      </c>
      <c r="C14" s="27" t="s">
        <v>4</v>
      </c>
      <c r="D14" s="988">
        <v>412627619398.63019</v>
      </c>
      <c r="E14" s="988">
        <v>420830663010.52399</v>
      </c>
      <c r="F14" s="988">
        <v>405226358044.75549</v>
      </c>
      <c r="G14" s="987">
        <v>396620353640.81665</v>
      </c>
      <c r="H14" s="987">
        <v>410027017916.86951</v>
      </c>
    </row>
    <row r="15" spans="1:8" ht="15" customHeight="1">
      <c r="A15" s="5"/>
      <c r="B15" s="28"/>
      <c r="C15" s="1239" t="s">
        <v>54</v>
      </c>
      <c r="D15" s="1240"/>
      <c r="E15" s="1240"/>
      <c r="F15" s="1240"/>
      <c r="G15" s="1240"/>
      <c r="H15" s="1241"/>
    </row>
    <row r="16" spans="1:8">
      <c r="A16" s="5"/>
      <c r="B16" s="36">
        <v>5</v>
      </c>
      <c r="C16" s="27" t="s">
        <v>55</v>
      </c>
      <c r="D16" s="986">
        <v>0.22437834154911548</v>
      </c>
      <c r="E16" s="986">
        <v>0.22966956656495144</v>
      </c>
      <c r="F16" s="986">
        <v>0.2370612170716794</v>
      </c>
      <c r="G16" s="989">
        <v>0.24331326014455565</v>
      </c>
      <c r="H16" s="989">
        <v>0.23703557323341495</v>
      </c>
    </row>
    <row r="17" spans="1:8">
      <c r="A17" s="5"/>
      <c r="B17" s="36">
        <v>6</v>
      </c>
      <c r="C17" s="27" t="s">
        <v>56</v>
      </c>
      <c r="D17" s="986">
        <v>0.22437834154911548</v>
      </c>
      <c r="E17" s="986">
        <v>0.22966956656495144</v>
      </c>
      <c r="F17" s="986">
        <v>0.2370612170716794</v>
      </c>
      <c r="G17" s="989">
        <v>0.24331326014455565</v>
      </c>
      <c r="H17" s="989">
        <v>0.23703557323341495</v>
      </c>
    </row>
    <row r="18" spans="1:8">
      <c r="A18" s="5"/>
      <c r="B18" s="36">
        <v>7</v>
      </c>
      <c r="C18" s="27" t="s">
        <v>57</v>
      </c>
      <c r="D18" s="986">
        <v>0.22672858797218179</v>
      </c>
      <c r="E18" s="986">
        <v>0.2327241080439735</v>
      </c>
      <c r="F18" s="986">
        <v>0.24164510316213891</v>
      </c>
      <c r="G18" s="989">
        <v>0.24785401661394288</v>
      </c>
      <c r="H18" s="989">
        <v>0.24163066995283983</v>
      </c>
    </row>
    <row r="19" spans="1:8" ht="29.1" customHeight="1">
      <c r="A19" s="5"/>
      <c r="B19" s="28"/>
      <c r="C19" s="1230" t="s">
        <v>58</v>
      </c>
      <c r="D19" s="1231"/>
      <c r="E19" s="1231"/>
      <c r="F19" s="1231"/>
      <c r="G19" s="1231"/>
      <c r="H19" s="1232"/>
    </row>
    <row r="20" spans="1:8" ht="28.8">
      <c r="A20" s="5"/>
      <c r="B20" s="36" t="s">
        <v>59</v>
      </c>
      <c r="C20" s="35" t="s">
        <v>60</v>
      </c>
      <c r="D20" s="986">
        <v>1.7999999999999999E-2</v>
      </c>
      <c r="E20" s="986">
        <v>1.7999999999999999E-2</v>
      </c>
      <c r="F20" s="993">
        <v>1.7999999999999999E-2</v>
      </c>
      <c r="G20" s="993">
        <v>1.7999999999999999E-2</v>
      </c>
      <c r="H20" s="993">
        <v>1.7999999999999999E-2</v>
      </c>
    </row>
    <row r="21" spans="1:8">
      <c r="A21" s="5"/>
      <c r="B21" s="36" t="s">
        <v>61</v>
      </c>
      <c r="C21" s="35" t="s">
        <v>62</v>
      </c>
      <c r="D21" s="986">
        <v>1.3499999999999998E-2</v>
      </c>
      <c r="E21" s="986">
        <v>1.3499999999999998E-2</v>
      </c>
      <c r="F21" s="993">
        <v>1.3499999999999998E-2</v>
      </c>
      <c r="G21" s="993">
        <v>1.3499999999999998E-2</v>
      </c>
      <c r="H21" s="993">
        <v>1.3499999999999998E-2</v>
      </c>
    </row>
    <row r="22" spans="1:8">
      <c r="A22" s="5"/>
      <c r="B22" s="36" t="s">
        <v>63</v>
      </c>
      <c r="C22" s="35" t="s">
        <v>64</v>
      </c>
      <c r="D22" s="986">
        <v>0</v>
      </c>
      <c r="E22" s="986">
        <v>0</v>
      </c>
      <c r="F22" s="993">
        <v>0</v>
      </c>
      <c r="G22" s="993">
        <v>0</v>
      </c>
      <c r="H22" s="993">
        <v>0</v>
      </c>
    </row>
    <row r="23" spans="1:8" ht="28.8">
      <c r="A23" s="5"/>
      <c r="B23" s="36" t="s">
        <v>65</v>
      </c>
      <c r="C23" s="35" t="s">
        <v>66</v>
      </c>
      <c r="D23" s="986">
        <v>9.8000000000000004E-2</v>
      </c>
      <c r="E23" s="986">
        <v>9.8000000000000004E-2</v>
      </c>
      <c r="F23" s="993">
        <v>9.8000000000000004E-2</v>
      </c>
      <c r="G23" s="993">
        <v>9.8000000000000004E-2</v>
      </c>
      <c r="H23" s="993">
        <v>9.8000000000000004E-2</v>
      </c>
    </row>
    <row r="24" spans="1:8" ht="28.65" customHeight="1">
      <c r="A24" s="5"/>
      <c r="B24" s="28"/>
      <c r="C24" s="1230" t="s">
        <v>67</v>
      </c>
      <c r="D24" s="1231"/>
      <c r="E24" s="1231"/>
      <c r="F24" s="1231"/>
      <c r="G24" s="1231"/>
      <c r="H24" s="1232"/>
    </row>
    <row r="25" spans="1:8">
      <c r="A25" s="5"/>
      <c r="B25" s="36">
        <v>8</v>
      </c>
      <c r="C25" s="27" t="s">
        <v>68</v>
      </c>
      <c r="D25" s="924">
        <v>2.5000000000000001E-2</v>
      </c>
      <c r="E25" s="924">
        <v>2.5000000000000001E-2</v>
      </c>
      <c r="F25" s="924">
        <v>2.5000000000000005E-2</v>
      </c>
      <c r="G25" s="925">
        <v>2.4999999999948525E-2</v>
      </c>
      <c r="H25" s="925">
        <v>2.500000000019087E-2</v>
      </c>
    </row>
    <row r="26" spans="1:8" ht="28.8">
      <c r="A26" s="5"/>
      <c r="B26" s="36" t="s">
        <v>18</v>
      </c>
      <c r="C26" s="27" t="s">
        <v>69</v>
      </c>
      <c r="D26" s="924">
        <v>0</v>
      </c>
      <c r="E26" s="924">
        <v>0</v>
      </c>
      <c r="F26" s="924">
        <v>0</v>
      </c>
      <c r="G26" s="925">
        <v>0</v>
      </c>
      <c r="H26" s="925">
        <v>0</v>
      </c>
    </row>
    <row r="27" spans="1:8" ht="28.8">
      <c r="A27" s="5"/>
      <c r="B27" s="36">
        <v>9</v>
      </c>
      <c r="C27" s="27" t="s">
        <v>70</v>
      </c>
      <c r="D27" s="924">
        <v>4.7729582242762572E-3</v>
      </c>
      <c r="E27" s="924">
        <v>4.7915277966686784E-3</v>
      </c>
      <c r="F27" s="924">
        <v>4.8153597205403374E-3</v>
      </c>
      <c r="G27" s="925">
        <v>4.7945362827297505E-3</v>
      </c>
      <c r="H27" s="925">
        <v>4.8410294548015299E-3</v>
      </c>
    </row>
    <row r="28" spans="1:8">
      <c r="A28" s="5"/>
      <c r="B28" s="36" t="s">
        <v>71</v>
      </c>
      <c r="C28" s="27" t="s">
        <v>72</v>
      </c>
      <c r="D28" s="924">
        <v>2.5000000000000001E-2</v>
      </c>
      <c r="E28" s="924">
        <v>2.5000000000000001E-2</v>
      </c>
      <c r="F28" s="924">
        <v>0.03</v>
      </c>
      <c r="G28" s="925">
        <v>2.9999999999433969E-2</v>
      </c>
      <c r="H28" s="925">
        <v>3.0000000001204591E-2</v>
      </c>
    </row>
    <row r="29" spans="1:8">
      <c r="A29" s="5"/>
      <c r="B29" s="36">
        <v>10</v>
      </c>
      <c r="C29" s="27" t="s">
        <v>73</v>
      </c>
      <c r="D29" s="924">
        <v>0</v>
      </c>
      <c r="E29" s="924">
        <v>0</v>
      </c>
      <c r="F29" s="924">
        <v>0</v>
      </c>
      <c r="G29" s="925">
        <v>0</v>
      </c>
      <c r="H29" s="925">
        <v>0</v>
      </c>
    </row>
    <row r="30" spans="1:8">
      <c r="A30" s="5"/>
      <c r="B30" s="36" t="s">
        <v>74</v>
      </c>
      <c r="C30" s="35" t="s">
        <v>75</v>
      </c>
      <c r="D30" s="926">
        <v>0</v>
      </c>
      <c r="E30" s="926">
        <v>0</v>
      </c>
      <c r="F30" s="926">
        <v>0</v>
      </c>
      <c r="G30" s="925">
        <v>0</v>
      </c>
      <c r="H30" s="925">
        <v>0</v>
      </c>
    </row>
    <row r="31" spans="1:8">
      <c r="A31" s="5"/>
      <c r="B31" s="36">
        <v>11</v>
      </c>
      <c r="C31" s="27" t="s">
        <v>76</v>
      </c>
      <c r="D31" s="926">
        <f>D25+D26+D27+D28+D29+D30</f>
        <v>5.4772958224276261E-2</v>
      </c>
      <c r="E31" s="926">
        <f>E25+E26+E27+E28+E29+E30</f>
        <v>5.4791527796668682E-2</v>
      </c>
      <c r="F31" s="926">
        <f t="shared" ref="F31:H31" si="0">F25+F26+F27+F28+F29+F30</f>
        <v>5.9815359720540341E-2</v>
      </c>
      <c r="G31" s="926">
        <f t="shared" si="0"/>
        <v>5.9794536282112246E-2</v>
      </c>
      <c r="H31" s="926">
        <f t="shared" si="0"/>
        <v>5.9841029456196987E-2</v>
      </c>
    </row>
    <row r="32" spans="1:8">
      <c r="A32" s="5"/>
      <c r="B32" s="36" t="s">
        <v>77</v>
      </c>
      <c r="C32" s="27" t="s">
        <v>78</v>
      </c>
      <c r="D32" s="926">
        <v>0.15277295822427625</v>
      </c>
      <c r="E32" s="926">
        <v>0.15279152779666866</v>
      </c>
      <c r="F32" s="926">
        <v>0.15781535972054034</v>
      </c>
      <c r="G32" s="927">
        <v>0.1577945362832551</v>
      </c>
      <c r="H32" s="927">
        <v>0.15784102945448528</v>
      </c>
    </row>
    <row r="33" spans="1:8" ht="14.4" customHeight="1">
      <c r="A33" s="5"/>
      <c r="B33" s="36">
        <v>12</v>
      </c>
      <c r="C33" s="27" t="s">
        <v>79</v>
      </c>
      <c r="D33" s="985">
        <f>(1-D32)*D10</f>
        <v>78440262272.467834</v>
      </c>
      <c r="E33" s="985">
        <f t="shared" ref="E33:F33" si="1">(1-E32)*E10</f>
        <v>81884389841.88176</v>
      </c>
      <c r="F33" s="985">
        <f t="shared" si="1"/>
        <v>80903165137.374557</v>
      </c>
      <c r="G33" s="928" t="s">
        <v>972</v>
      </c>
      <c r="H33" s="928" t="s">
        <v>972</v>
      </c>
    </row>
    <row r="34" spans="1:8">
      <c r="A34" s="5"/>
      <c r="B34" s="28"/>
      <c r="C34" s="1233" t="s">
        <v>80</v>
      </c>
      <c r="D34" s="1234"/>
      <c r="E34" s="1234"/>
      <c r="F34" s="1234"/>
      <c r="G34" s="1234"/>
      <c r="H34" s="1235"/>
    </row>
    <row r="35" spans="1:8">
      <c r="A35" s="5"/>
      <c r="B35" s="36">
        <v>13</v>
      </c>
      <c r="C35" s="29" t="s">
        <v>81</v>
      </c>
      <c r="D35" s="992">
        <v>1991743380286.1995</v>
      </c>
      <c r="E35" s="992">
        <v>2109301724811.7925</v>
      </c>
      <c r="F35" s="992">
        <v>2108047619070.0723</v>
      </c>
      <c r="G35" s="992">
        <v>2055666080396.1511</v>
      </c>
      <c r="H35" s="992">
        <v>1934870071479.4414</v>
      </c>
    </row>
    <row r="36" spans="1:8">
      <c r="A36" s="5"/>
      <c r="B36" s="34">
        <v>14</v>
      </c>
      <c r="C36" s="37" t="s">
        <v>82</v>
      </c>
      <c r="D36" s="991">
        <v>4.6484251854132186E-2</v>
      </c>
      <c r="E36" s="991">
        <v>4.5821797248799097E-2</v>
      </c>
      <c r="F36" s="991">
        <v>4.5569868896031179E-2</v>
      </c>
      <c r="G36" s="991">
        <v>4.6944876993544951E-2</v>
      </c>
      <c r="H36" s="991">
        <v>5.0231274267778493E-2</v>
      </c>
    </row>
    <row r="37" spans="1:8">
      <c r="B37" s="28"/>
      <c r="C37" s="1230" t="s">
        <v>83</v>
      </c>
      <c r="D37" s="1231"/>
      <c r="E37" s="1231"/>
      <c r="F37" s="1231"/>
      <c r="G37" s="1231"/>
      <c r="H37" s="1232"/>
    </row>
    <row r="38" spans="1:8" s="33" customFormat="1">
      <c r="B38" s="34" t="s">
        <v>84</v>
      </c>
      <c r="C38" s="35" t="s">
        <v>85</v>
      </c>
      <c r="D38" s="927">
        <v>0</v>
      </c>
      <c r="E38" s="927">
        <v>0</v>
      </c>
      <c r="F38" s="927">
        <v>0</v>
      </c>
      <c r="G38" s="928" t="s">
        <v>972</v>
      </c>
      <c r="H38" s="928" t="s">
        <v>972</v>
      </c>
    </row>
    <row r="39" spans="1:8" s="33" customFormat="1">
      <c r="B39" s="34" t="s">
        <v>86</v>
      </c>
      <c r="C39" s="35" t="s">
        <v>62</v>
      </c>
      <c r="D39" s="991">
        <v>0.03</v>
      </c>
      <c r="E39" s="991">
        <v>0.03</v>
      </c>
      <c r="F39" s="991">
        <v>0.03</v>
      </c>
      <c r="G39" s="928" t="s">
        <v>972</v>
      </c>
      <c r="H39" s="928" t="s">
        <v>972</v>
      </c>
    </row>
    <row r="40" spans="1:8" s="33" customFormat="1" ht="28.8">
      <c r="B40" s="34" t="s">
        <v>87</v>
      </c>
      <c r="C40" s="35" t="s">
        <v>88</v>
      </c>
      <c r="D40" s="928" t="s">
        <v>2101</v>
      </c>
      <c r="E40" s="928" t="s">
        <v>2101</v>
      </c>
      <c r="F40" s="928" t="s">
        <v>2101</v>
      </c>
      <c r="G40" s="928" t="s">
        <v>2101</v>
      </c>
      <c r="H40" s="928" t="s">
        <v>2101</v>
      </c>
    </row>
    <row r="41" spans="1:8" s="33" customFormat="1">
      <c r="B41" s="28"/>
      <c r="C41" s="1230" t="s">
        <v>89</v>
      </c>
      <c r="D41" s="1231"/>
      <c r="E41" s="1231"/>
      <c r="F41" s="1231"/>
      <c r="G41" s="1231"/>
      <c r="H41" s="1232"/>
    </row>
    <row r="42" spans="1:8" s="33" customFormat="1">
      <c r="B42" s="34" t="s">
        <v>90</v>
      </c>
      <c r="C42" s="929" t="s">
        <v>91</v>
      </c>
      <c r="D42" s="927">
        <v>0.03</v>
      </c>
      <c r="E42" s="927">
        <v>0.03</v>
      </c>
      <c r="F42" s="927">
        <v>0.03</v>
      </c>
      <c r="G42" s="928" t="s">
        <v>972</v>
      </c>
      <c r="H42" s="928" t="s">
        <v>972</v>
      </c>
    </row>
    <row r="43" spans="1:8" s="33" customFormat="1">
      <c r="B43" s="34" t="s">
        <v>92</v>
      </c>
      <c r="C43" s="929" t="s">
        <v>93</v>
      </c>
      <c r="D43" s="927">
        <v>0</v>
      </c>
      <c r="E43" s="927">
        <v>0</v>
      </c>
      <c r="F43" s="927">
        <v>0</v>
      </c>
      <c r="G43" s="928" t="s">
        <v>972</v>
      </c>
      <c r="H43" s="928" t="s">
        <v>972</v>
      </c>
    </row>
    <row r="44" spans="1:8">
      <c r="A44" s="5"/>
      <c r="B44" s="28"/>
      <c r="C44" s="1233" t="s">
        <v>94</v>
      </c>
      <c r="D44" s="1234"/>
      <c r="E44" s="1234"/>
      <c r="F44" s="1234"/>
      <c r="G44" s="1234"/>
      <c r="H44" s="1235"/>
    </row>
    <row r="45" spans="1:8">
      <c r="A45" s="5"/>
      <c r="B45" s="36">
        <v>15</v>
      </c>
      <c r="C45" s="29" t="s">
        <v>95</v>
      </c>
      <c r="D45" s="1043">
        <v>828225307366.65503</v>
      </c>
      <c r="E45" s="1043">
        <v>785963595411.44702</v>
      </c>
      <c r="F45" s="995">
        <v>772724749288.18005</v>
      </c>
      <c r="G45" s="995">
        <v>752464739036.79004</v>
      </c>
      <c r="H45" s="995">
        <v>720139226061.87</v>
      </c>
    </row>
    <row r="46" spans="1:8">
      <c r="A46" s="5"/>
      <c r="B46" s="34" t="s">
        <v>96</v>
      </c>
      <c r="C46" s="37" t="s">
        <v>97</v>
      </c>
      <c r="D46" s="1043">
        <v>603427045444.75598</v>
      </c>
      <c r="E46" s="1043">
        <v>575788905921.703</v>
      </c>
      <c r="F46" s="995">
        <v>649328886269.42651</v>
      </c>
      <c r="G46" s="995">
        <v>610036824552.65637</v>
      </c>
      <c r="H46" s="995">
        <v>1014476078961.442</v>
      </c>
    </row>
    <row r="47" spans="1:8">
      <c r="A47" s="5"/>
      <c r="B47" s="34" t="s">
        <v>98</v>
      </c>
      <c r="C47" s="37" t="s">
        <v>99</v>
      </c>
      <c r="D47" s="1043">
        <v>26109669702.097599</v>
      </c>
      <c r="E47" s="1043">
        <v>38340798380.321999</v>
      </c>
      <c r="F47" s="995">
        <v>81643773676.287598</v>
      </c>
      <c r="G47" s="995">
        <v>63011256069.866997</v>
      </c>
      <c r="H47" s="995">
        <v>61576447422.404495</v>
      </c>
    </row>
    <row r="48" spans="1:8">
      <c r="A48" s="5"/>
      <c r="B48" s="36">
        <v>16</v>
      </c>
      <c r="C48" s="29" t="s">
        <v>100</v>
      </c>
      <c r="D48" s="1044">
        <v>577317375742.65796</v>
      </c>
      <c r="E48" s="1044">
        <v>537448107541.38098</v>
      </c>
      <c r="F48" s="996">
        <v>536796101982.08002</v>
      </c>
      <c r="G48" s="996">
        <v>547578042015.02002</v>
      </c>
      <c r="H48" s="996">
        <v>532409805233.58002</v>
      </c>
    </row>
    <row r="49" spans="1:8">
      <c r="A49" s="5"/>
      <c r="B49" s="36">
        <v>17</v>
      </c>
      <c r="C49" s="29" t="s">
        <v>101</v>
      </c>
      <c r="D49" s="1045">
        <v>1.4346000000000001</v>
      </c>
      <c r="E49" s="1045">
        <v>1.4623999999999999</v>
      </c>
      <c r="F49" s="930">
        <v>1.4395</v>
      </c>
      <c r="G49" s="930">
        <v>1.3742000000000001</v>
      </c>
      <c r="H49" s="930">
        <v>1.3526</v>
      </c>
    </row>
    <row r="50" spans="1:8">
      <c r="A50" s="5"/>
      <c r="B50" s="28"/>
      <c r="C50" s="1233" t="s">
        <v>102</v>
      </c>
      <c r="D50" s="1234"/>
      <c r="E50" s="1234"/>
      <c r="F50" s="1234"/>
      <c r="G50" s="1234"/>
      <c r="H50" s="1235"/>
    </row>
    <row r="51" spans="1:8">
      <c r="A51" s="5"/>
      <c r="B51" s="36">
        <v>18</v>
      </c>
      <c r="C51" s="29" t="s">
        <v>103</v>
      </c>
      <c r="D51" s="1044">
        <v>1056941415217.4939</v>
      </c>
      <c r="E51" s="1044">
        <v>1140348569418.8979</v>
      </c>
      <c r="F51" s="990">
        <v>990348290766.73877</v>
      </c>
      <c r="G51" s="928" t="s">
        <v>972</v>
      </c>
      <c r="H51" s="928" t="s">
        <v>972</v>
      </c>
    </row>
    <row r="52" spans="1:8">
      <c r="A52" s="5"/>
      <c r="B52" s="36">
        <v>19</v>
      </c>
      <c r="C52" s="262" t="s">
        <v>104</v>
      </c>
      <c r="D52" s="1046">
        <v>610388537606.62634</v>
      </c>
      <c r="E52" s="1044">
        <v>635752332897.09863</v>
      </c>
      <c r="F52" s="994">
        <v>556524503516.16272</v>
      </c>
      <c r="G52" s="928" t="s">
        <v>972</v>
      </c>
      <c r="H52" s="928" t="s">
        <v>972</v>
      </c>
    </row>
    <row r="53" spans="1:8">
      <c r="A53" s="5"/>
      <c r="B53" s="36">
        <v>20</v>
      </c>
      <c r="C53" s="29" t="s">
        <v>105</v>
      </c>
      <c r="D53" s="1047">
        <v>1.7315879150709985</v>
      </c>
      <c r="E53" s="1048">
        <v>1.7936993863984327</v>
      </c>
      <c r="F53" s="931">
        <v>1.7795232456246679</v>
      </c>
      <c r="G53" s="928" t="s">
        <v>972</v>
      </c>
      <c r="H53" s="928" t="s">
        <v>972</v>
      </c>
    </row>
    <row r="54" spans="1:8">
      <c r="A54" s="5"/>
    </row>
    <row r="55" spans="1:8">
      <c r="A55" s="5"/>
    </row>
    <row r="56" spans="1:8">
      <c r="A56" s="5"/>
    </row>
    <row r="57" spans="1:8">
      <c r="A57" s="5"/>
    </row>
    <row r="58" spans="1:8">
      <c r="A58" s="5"/>
    </row>
    <row r="59" spans="1:8">
      <c r="A59" s="5"/>
    </row>
    <row r="60" spans="1:8">
      <c r="A60" s="5"/>
    </row>
    <row r="61" spans="1:8">
      <c r="A61" s="5"/>
    </row>
    <row r="62" spans="1:8">
      <c r="A62" s="5"/>
    </row>
    <row r="63" spans="1:8">
      <c r="A63" s="5"/>
    </row>
    <row r="64" spans="1:8">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0">
      <c r="A97" s="5"/>
    </row>
    <row r="98" spans="1:10">
      <c r="A98" s="5"/>
    </row>
    <row r="99" spans="1:10">
      <c r="A99" s="5"/>
    </row>
    <row r="100" spans="1:10">
      <c r="A100" s="5"/>
    </row>
    <row r="101" spans="1:10">
      <c r="A101" s="5"/>
    </row>
    <row r="102" spans="1:10">
      <c r="A102" s="5"/>
    </row>
    <row r="103" spans="1:10">
      <c r="A103" s="5"/>
    </row>
    <row r="104" spans="1:10">
      <c r="A104" s="5"/>
    </row>
    <row r="105" spans="1:10">
      <c r="A105" s="5"/>
    </row>
    <row r="106" spans="1:10">
      <c r="A106" s="5"/>
    </row>
    <row r="107" spans="1:10">
      <c r="A107" s="5"/>
      <c r="B107" s="5"/>
      <c r="C107" s="5"/>
      <c r="D107" s="5"/>
      <c r="E107" s="5"/>
      <c r="F107" s="5"/>
      <c r="G107" s="5"/>
      <c r="H107" s="5"/>
      <c r="I107" s="5"/>
      <c r="J107" s="5"/>
    </row>
    <row r="108" spans="1:10">
      <c r="A108" s="5"/>
      <c r="B108" s="5"/>
      <c r="C108" s="5"/>
      <c r="D108" s="5"/>
      <c r="E108" s="5"/>
      <c r="F108" s="5"/>
      <c r="G108" s="5"/>
      <c r="H108" s="5"/>
      <c r="I108" s="5"/>
      <c r="J108" s="5"/>
    </row>
    <row r="109" spans="1:10">
      <c r="A109" s="5"/>
      <c r="B109" s="5"/>
      <c r="C109" s="5"/>
      <c r="D109" s="5"/>
      <c r="E109" s="5"/>
      <c r="F109" s="5"/>
      <c r="G109" s="5"/>
      <c r="H109" s="5"/>
      <c r="I109" s="5"/>
      <c r="J109" s="5"/>
    </row>
    <row r="110" spans="1:10">
      <c r="A110" s="5"/>
      <c r="B110" s="5"/>
      <c r="C110" s="5"/>
      <c r="D110" s="5"/>
      <c r="E110" s="5"/>
      <c r="F110" s="5"/>
      <c r="G110" s="5"/>
      <c r="H110" s="5"/>
      <c r="I110" s="5"/>
      <c r="J110" s="5"/>
    </row>
    <row r="111" spans="1:10">
      <c r="A111" s="5"/>
      <c r="B111" s="5"/>
      <c r="C111" s="5"/>
      <c r="D111" s="5"/>
      <c r="E111" s="5"/>
      <c r="F111" s="5"/>
      <c r="G111" s="5"/>
      <c r="H111" s="5"/>
      <c r="I111" s="5"/>
      <c r="J111" s="5"/>
    </row>
    <row r="112" spans="1:10">
      <c r="A112" s="5"/>
      <c r="B112" s="5"/>
      <c r="C112" s="5"/>
      <c r="D112" s="5"/>
      <c r="E112" s="5"/>
      <c r="F112" s="5"/>
      <c r="G112" s="5"/>
      <c r="H112" s="5"/>
      <c r="I112" s="5"/>
      <c r="J112" s="5"/>
    </row>
    <row r="113" spans="1:10">
      <c r="A113" s="5"/>
      <c r="B113" s="5"/>
      <c r="C113" s="5"/>
      <c r="D113" s="5"/>
      <c r="E113" s="5"/>
      <c r="F113" s="5"/>
      <c r="G113" s="5"/>
      <c r="H113" s="5"/>
      <c r="I113" s="5"/>
      <c r="J113" s="5"/>
    </row>
    <row r="114" spans="1:10">
      <c r="A114" s="5"/>
      <c r="B114" s="5"/>
      <c r="C114" s="5"/>
      <c r="D114" s="5"/>
      <c r="E114" s="5"/>
      <c r="F114" s="5"/>
      <c r="G114" s="5"/>
      <c r="H114" s="5"/>
      <c r="I114" s="5"/>
      <c r="J114" s="5"/>
    </row>
    <row r="115" spans="1:10">
      <c r="A115" s="5"/>
      <c r="B115" s="5"/>
      <c r="C115" s="5"/>
      <c r="D115" s="5"/>
      <c r="E115" s="5"/>
      <c r="F115" s="5"/>
      <c r="G115" s="5"/>
      <c r="H115" s="5"/>
      <c r="I115" s="5"/>
      <c r="J115" s="5"/>
    </row>
    <row r="116" spans="1:10">
      <c r="A116" s="5"/>
      <c r="B116" s="5"/>
      <c r="C116" s="5"/>
      <c r="D116" s="5"/>
      <c r="E116" s="5"/>
      <c r="F116" s="5"/>
      <c r="G116" s="5"/>
      <c r="H116" s="5"/>
      <c r="I116" s="5"/>
      <c r="J116" s="5"/>
    </row>
    <row r="117" spans="1:10">
      <c r="A117" s="5"/>
      <c r="B117" s="5"/>
      <c r="C117" s="5"/>
      <c r="D117" s="5"/>
      <c r="E117" s="5"/>
      <c r="F117" s="5"/>
      <c r="G117" s="5"/>
      <c r="H117" s="5"/>
      <c r="I117" s="5"/>
      <c r="J117" s="5"/>
    </row>
    <row r="118" spans="1:10">
      <c r="A118" s="5"/>
      <c r="B118" s="5"/>
      <c r="C118" s="5"/>
      <c r="D118" s="5"/>
      <c r="E118" s="5"/>
      <c r="F118" s="5"/>
      <c r="G118" s="5"/>
      <c r="H118" s="5"/>
      <c r="I118" s="5"/>
      <c r="J118" s="5"/>
    </row>
    <row r="119" spans="1:10">
      <c r="A119" s="5"/>
      <c r="B119" s="5"/>
      <c r="C119" s="5"/>
      <c r="D119" s="5"/>
      <c r="E119" s="5"/>
      <c r="F119" s="5"/>
      <c r="G119" s="5"/>
      <c r="H119" s="5"/>
      <c r="I119" s="5"/>
      <c r="J119" s="5"/>
    </row>
    <row r="120" spans="1:10">
      <c r="A120" s="5"/>
      <c r="B120" s="5"/>
      <c r="C120" s="5"/>
      <c r="D120" s="5"/>
      <c r="E120" s="5"/>
      <c r="F120" s="5"/>
      <c r="G120" s="5"/>
      <c r="H120" s="5"/>
      <c r="I120" s="5"/>
      <c r="J120" s="5"/>
    </row>
    <row r="121" spans="1:10">
      <c r="A121" s="5"/>
      <c r="B121" s="5"/>
      <c r="C121" s="5"/>
      <c r="D121" s="5"/>
      <c r="E121" s="5"/>
      <c r="F121" s="5"/>
      <c r="G121" s="5"/>
      <c r="H121" s="5"/>
      <c r="I121" s="5"/>
      <c r="J121" s="5"/>
    </row>
    <row r="122" spans="1:10">
      <c r="A122" s="5"/>
      <c r="B122" s="5"/>
      <c r="C122" s="5"/>
      <c r="D122" s="5"/>
      <c r="E122" s="5"/>
      <c r="F122" s="5"/>
      <c r="G122" s="5"/>
      <c r="H122" s="5"/>
      <c r="I122" s="5"/>
      <c r="J122" s="5"/>
    </row>
    <row r="123" spans="1:10">
      <c r="A123" s="5"/>
      <c r="B123" s="5"/>
      <c r="C123" s="5"/>
      <c r="D123" s="5"/>
      <c r="E123" s="5"/>
      <c r="F123" s="5"/>
      <c r="G123" s="5"/>
      <c r="H123" s="5"/>
      <c r="I123" s="5"/>
      <c r="J123" s="5"/>
    </row>
    <row r="124" spans="1:10">
      <c r="A124" s="5"/>
      <c r="B124" s="5"/>
      <c r="C124" s="5"/>
      <c r="D124" s="5"/>
      <c r="E124" s="5"/>
      <c r="F124" s="5"/>
      <c r="G124" s="5"/>
      <c r="H124" s="5"/>
      <c r="I124" s="5"/>
      <c r="J124" s="5"/>
    </row>
    <row r="125" spans="1:10">
      <c r="A125" s="5"/>
      <c r="B125" s="5"/>
      <c r="C125" s="5"/>
      <c r="D125" s="5"/>
      <c r="E125" s="5"/>
      <c r="F125" s="5"/>
      <c r="G125" s="5"/>
      <c r="H125" s="5"/>
      <c r="I125" s="5"/>
      <c r="J125" s="5"/>
    </row>
    <row r="126" spans="1:10">
      <c r="A126" s="5"/>
      <c r="B126" s="5"/>
      <c r="C126" s="5"/>
      <c r="D126" s="5"/>
      <c r="E126" s="5"/>
      <c r="F126" s="5"/>
      <c r="G126" s="5"/>
      <c r="H126" s="5"/>
      <c r="I126" s="5"/>
      <c r="J126" s="5"/>
    </row>
    <row r="127" spans="1:10">
      <c r="A127" s="5"/>
      <c r="B127" s="5"/>
      <c r="C127" s="5"/>
      <c r="D127" s="5"/>
      <c r="E127" s="5"/>
      <c r="F127" s="5"/>
      <c r="G127" s="5"/>
      <c r="H127" s="5"/>
      <c r="I127" s="5"/>
      <c r="J127" s="5"/>
    </row>
    <row r="128" spans="1:10">
      <c r="A128" s="5"/>
      <c r="B128" s="5"/>
      <c r="C128" s="5"/>
      <c r="D128" s="5"/>
      <c r="E128" s="5"/>
      <c r="F128" s="5"/>
      <c r="G128" s="5"/>
      <c r="H128" s="5"/>
      <c r="I128" s="5"/>
      <c r="J128" s="5"/>
    </row>
    <row r="129" spans="1:10">
      <c r="A129" s="5"/>
      <c r="B129" s="5"/>
      <c r="C129" s="5"/>
      <c r="D129" s="5"/>
      <c r="E129" s="5"/>
      <c r="F129" s="5"/>
      <c r="G129" s="5"/>
      <c r="H129" s="5"/>
      <c r="I129" s="5"/>
      <c r="J129" s="5"/>
    </row>
    <row r="130" spans="1:10">
      <c r="A130" s="5"/>
      <c r="B130" s="5"/>
      <c r="C130" s="5"/>
      <c r="D130" s="5"/>
      <c r="E130" s="5"/>
      <c r="F130" s="5"/>
      <c r="G130" s="5"/>
      <c r="H130" s="5"/>
      <c r="I130" s="5"/>
      <c r="J130" s="5"/>
    </row>
    <row r="131" spans="1:10">
      <c r="A131" s="5"/>
      <c r="B131" s="5"/>
      <c r="C131" s="5"/>
      <c r="D131" s="5"/>
      <c r="E131" s="5"/>
      <c r="F131" s="5"/>
      <c r="G131" s="5"/>
      <c r="H131" s="5"/>
      <c r="I131" s="5"/>
      <c r="J131" s="5"/>
    </row>
    <row r="132" spans="1:10">
      <c r="A132" s="5"/>
      <c r="B132" s="5"/>
      <c r="C132" s="5"/>
      <c r="D132" s="5"/>
      <c r="E132" s="5"/>
      <c r="F132" s="5"/>
      <c r="G132" s="5"/>
      <c r="H132" s="5"/>
      <c r="I132" s="5"/>
      <c r="J132" s="5"/>
    </row>
    <row r="133" spans="1:10">
      <c r="A133" s="5"/>
      <c r="B133" s="5"/>
      <c r="C133" s="5"/>
      <c r="D133" s="5"/>
      <c r="E133" s="5"/>
      <c r="F133" s="5"/>
      <c r="G133" s="5"/>
      <c r="H133" s="5"/>
      <c r="I133" s="5"/>
      <c r="J133" s="5"/>
    </row>
    <row r="134" spans="1:10">
      <c r="A134" s="5"/>
      <c r="B134" s="5"/>
      <c r="C134" s="5"/>
      <c r="D134" s="5"/>
      <c r="E134" s="5"/>
      <c r="F134" s="5"/>
      <c r="G134" s="5"/>
      <c r="H134" s="5"/>
      <c r="I134" s="5"/>
      <c r="J134" s="5"/>
    </row>
    <row r="135" spans="1:10">
      <c r="A135" s="5"/>
      <c r="B135" s="5"/>
      <c r="C135" s="5"/>
      <c r="D135" s="5"/>
      <c r="E135" s="5"/>
      <c r="F135" s="5"/>
      <c r="G135" s="5"/>
      <c r="H135" s="5"/>
      <c r="I135" s="5"/>
      <c r="J135" s="5"/>
    </row>
    <row r="136" spans="1:10">
      <c r="A136" s="5"/>
      <c r="B136" s="5"/>
      <c r="C136" s="5"/>
      <c r="D136" s="5"/>
      <c r="E136" s="5"/>
      <c r="F136" s="5"/>
      <c r="G136" s="5"/>
      <c r="H136" s="5"/>
      <c r="I136" s="5"/>
      <c r="J136" s="5"/>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60B0-700F-4D7E-8FE3-1161A47E4BB9}">
  <sheetPr>
    <tabColor rgb="FF00B050"/>
    <pageSetUpPr fitToPage="1"/>
  </sheetPr>
  <dimension ref="B2:E11"/>
  <sheetViews>
    <sheetView showGridLines="0" view="pageLayout" topLeftCell="A4" zoomScaleNormal="110" workbookViewId="0">
      <selection activeCell="C8" sqref="C8"/>
    </sheetView>
  </sheetViews>
  <sheetFormatPr defaultRowHeight="14.4"/>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c r="B2" s="662" t="s">
        <v>725</v>
      </c>
      <c r="C2" s="39"/>
      <c r="D2" s="39"/>
      <c r="E2" s="39"/>
    </row>
    <row r="3" spans="2:5" ht="16.2" thickBot="1">
      <c r="B3" s="263"/>
      <c r="C3" s="264"/>
      <c r="D3" s="264"/>
      <c r="E3" s="39"/>
    </row>
    <row r="4" spans="2:5" ht="16.2" thickBot="1">
      <c r="B4" s="263"/>
      <c r="C4" s="264"/>
      <c r="D4" s="702" t="s">
        <v>6</v>
      </c>
      <c r="E4" s="39"/>
    </row>
    <row r="5" spans="2:5" ht="16.2" thickBot="1">
      <c r="B5" s="263"/>
      <c r="C5" s="264"/>
      <c r="D5" s="703" t="s">
        <v>792</v>
      </c>
      <c r="E5" s="39"/>
    </row>
    <row r="6" spans="2:5" ht="25.5" customHeight="1" thickBot="1">
      <c r="B6" s="695" t="s">
        <v>474</v>
      </c>
      <c r="C6" s="696" t="s">
        <v>793</v>
      </c>
      <c r="D6" s="1109">
        <v>0</v>
      </c>
      <c r="E6" s="39"/>
    </row>
    <row r="7" spans="2:5" ht="25.5" customHeight="1" thickBot="1">
      <c r="B7" s="697" t="s">
        <v>476</v>
      </c>
      <c r="C7" s="698" t="s">
        <v>794</v>
      </c>
      <c r="D7" s="1109">
        <v>0</v>
      </c>
      <c r="E7" s="39"/>
    </row>
    <row r="8" spans="2:5" ht="25.5" customHeight="1" thickBot="1">
      <c r="B8" s="697" t="s">
        <v>759</v>
      </c>
      <c r="C8" s="698" t="s">
        <v>795</v>
      </c>
      <c r="D8" s="1109">
        <v>0</v>
      </c>
      <c r="E8" s="39"/>
    </row>
    <row r="9" spans="2:5" ht="25.5" customHeight="1" thickBot="1">
      <c r="B9" s="697" t="s">
        <v>761</v>
      </c>
      <c r="C9" s="699" t="s">
        <v>796</v>
      </c>
      <c r="D9" s="1109">
        <v>0</v>
      </c>
      <c r="E9" s="39"/>
    </row>
    <row r="10" spans="2:5" ht="25.5" customHeight="1" thickBot="1">
      <c r="B10" s="697" t="s">
        <v>763</v>
      </c>
      <c r="C10" s="699" t="s">
        <v>797</v>
      </c>
      <c r="D10" s="1109">
        <v>0</v>
      </c>
      <c r="E10" s="39"/>
    </row>
    <row r="11" spans="2:5" ht="25.5" customHeight="1" thickBot="1">
      <c r="B11" s="700" t="s">
        <v>765</v>
      </c>
      <c r="C11" s="701" t="s">
        <v>798</v>
      </c>
      <c r="D11" s="1109">
        <v>0</v>
      </c>
      <c r="E11" s="39"/>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500C-19D5-42FB-910F-779010D6730C}">
  <sheetPr>
    <tabColor rgb="FF00B050"/>
  </sheetPr>
  <dimension ref="A2:E18"/>
  <sheetViews>
    <sheetView showGridLines="0" view="pageLayout" zoomScaleNormal="110" workbookViewId="0">
      <selection activeCell="C8" sqref="C8"/>
    </sheetView>
  </sheetViews>
  <sheetFormatPr defaultRowHeight="14.4"/>
  <cols>
    <col min="1" max="1" width="7" customWidth="1"/>
    <col min="2" max="2" width="4.5546875" customWidth="1"/>
    <col min="3" max="3" width="58.5546875" customWidth="1"/>
    <col min="4" max="4" width="27.44140625" customWidth="1"/>
    <col min="5" max="5" width="29.21875" customWidth="1"/>
    <col min="7" max="7" width="3.44140625" customWidth="1"/>
    <col min="8" max="8" width="54.5546875" customWidth="1"/>
    <col min="9" max="9" width="25" customWidth="1"/>
  </cols>
  <sheetData>
    <row r="2" spans="1:5" ht="17.399999999999999">
      <c r="A2" s="663"/>
      <c r="B2" s="664" t="s">
        <v>726</v>
      </c>
    </row>
    <row r="3" spans="1:5" ht="16.2" thickBot="1">
      <c r="B3" s="211"/>
      <c r="C3" s="1069"/>
      <c r="D3" s="1069"/>
      <c r="E3" s="265"/>
    </row>
    <row r="4" spans="1:5" ht="16.2" thickBot="1">
      <c r="B4" s="211"/>
      <c r="C4" s="1069"/>
      <c r="D4" s="1110" t="s">
        <v>6</v>
      </c>
      <c r="E4" s="1111" t="s">
        <v>7</v>
      </c>
    </row>
    <row r="5" spans="1:5" ht="37.5" customHeight="1" thickBot="1">
      <c r="B5" s="211"/>
      <c r="C5" s="1069"/>
      <c r="D5" s="1112" t="s">
        <v>792</v>
      </c>
      <c r="E5" s="1111" t="s">
        <v>799</v>
      </c>
    </row>
    <row r="6" spans="1:5" ht="25.5" customHeight="1" thickBot="1">
      <c r="B6" s="665" t="s">
        <v>474</v>
      </c>
      <c r="C6" s="666" t="s">
        <v>793</v>
      </c>
      <c r="D6" s="1109">
        <v>0</v>
      </c>
      <c r="E6" s="692"/>
    </row>
    <row r="7" spans="1:5" ht="25.5" customHeight="1" thickBot="1">
      <c r="B7" s="1113" t="s">
        <v>476</v>
      </c>
      <c r="C7" s="1114" t="s">
        <v>794</v>
      </c>
      <c r="D7" s="1109">
        <v>0</v>
      </c>
      <c r="E7" s="692"/>
    </row>
    <row r="8" spans="1:5" ht="25.5" customHeight="1" thickBot="1">
      <c r="B8" s="1113" t="s">
        <v>759</v>
      </c>
      <c r="C8" s="1114" t="s">
        <v>795</v>
      </c>
      <c r="D8" s="1109">
        <v>0</v>
      </c>
      <c r="E8" s="692"/>
    </row>
    <row r="9" spans="1:5" ht="25.5" customHeight="1" thickBot="1">
      <c r="B9" s="1113" t="s">
        <v>761</v>
      </c>
      <c r="C9" s="1115" t="s">
        <v>800</v>
      </c>
      <c r="D9" s="1109">
        <v>0</v>
      </c>
      <c r="E9" s="692"/>
    </row>
    <row r="10" spans="1:5" ht="25.5" customHeight="1" thickBot="1">
      <c r="B10" s="1113" t="s">
        <v>763</v>
      </c>
      <c r="C10" s="1115" t="s">
        <v>801</v>
      </c>
      <c r="D10" s="1109">
        <v>0</v>
      </c>
      <c r="E10" s="692"/>
    </row>
    <row r="11" spans="1:5" ht="25.5" customHeight="1" thickBot="1">
      <c r="B11" s="1113" t="s">
        <v>765</v>
      </c>
      <c r="C11" s="1115" t="s">
        <v>802</v>
      </c>
      <c r="D11" s="1109">
        <v>0</v>
      </c>
      <c r="E11" s="1116">
        <v>0</v>
      </c>
    </row>
    <row r="12" spans="1:5" ht="25.5" customHeight="1" thickBot="1">
      <c r="B12" s="1113" t="s">
        <v>767</v>
      </c>
      <c r="C12" s="1115" t="s">
        <v>803</v>
      </c>
      <c r="D12" s="1109">
        <v>0</v>
      </c>
      <c r="E12" s="1116">
        <v>0</v>
      </c>
    </row>
    <row r="13" spans="1:5" ht="25.5" customHeight="1" thickBot="1">
      <c r="B13" s="1113" t="s">
        <v>769</v>
      </c>
      <c r="C13" s="1115" t="s">
        <v>804</v>
      </c>
      <c r="D13" s="1109">
        <v>0</v>
      </c>
      <c r="E13" s="1116">
        <v>0</v>
      </c>
    </row>
    <row r="14" spans="1:5" ht="25.5" customHeight="1" thickBot="1">
      <c r="B14" s="1113" t="s">
        <v>771</v>
      </c>
      <c r="C14" s="1115" t="s">
        <v>805</v>
      </c>
      <c r="D14" s="1109">
        <v>0</v>
      </c>
      <c r="E14" s="1116">
        <v>0</v>
      </c>
    </row>
    <row r="15" spans="1:5" ht="25.5" customHeight="1" thickBot="1">
      <c r="B15" s="1113" t="s">
        <v>773</v>
      </c>
      <c r="C15" s="1115" t="s">
        <v>796</v>
      </c>
      <c r="D15" s="1109">
        <v>0</v>
      </c>
      <c r="E15" s="692"/>
    </row>
    <row r="16" spans="1:5" ht="25.5" customHeight="1" thickBot="1">
      <c r="B16" s="1113" t="s">
        <v>774</v>
      </c>
      <c r="C16" s="1115" t="s">
        <v>797</v>
      </c>
      <c r="D16" s="1109">
        <v>0</v>
      </c>
      <c r="E16" s="692"/>
    </row>
    <row r="17" spans="2:5" ht="25.5" customHeight="1" thickBot="1">
      <c r="B17" s="667" t="s">
        <v>775</v>
      </c>
      <c r="C17" s="668" t="s">
        <v>806</v>
      </c>
      <c r="D17" s="1109">
        <v>0</v>
      </c>
      <c r="E17" s="694"/>
    </row>
    <row r="18" spans="2:5" ht="25.5" customHeight="1" thickBot="1">
      <c r="B18" s="669" t="s">
        <v>776</v>
      </c>
      <c r="C18" s="670" t="s">
        <v>798</v>
      </c>
      <c r="D18" s="1109">
        <v>0</v>
      </c>
      <c r="E18" s="69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01B4-E884-4BC4-9839-5495D0DD2A97}">
  <sheetPr>
    <tabColor rgb="FF00B050"/>
    <pageSetUpPr fitToPage="1"/>
  </sheetPr>
  <dimension ref="A1:J17"/>
  <sheetViews>
    <sheetView showGridLines="0" view="pageLayout" topLeftCell="A7" zoomScale="85" zoomScaleNormal="100" zoomScalePageLayoutView="85" workbookViewId="0">
      <selection activeCell="C8" sqref="C8"/>
    </sheetView>
  </sheetViews>
  <sheetFormatPr defaultRowHeight="14.4"/>
  <cols>
    <col min="2" max="2" width="26" customWidth="1"/>
    <col min="3" max="7" width="17.5546875" customWidth="1"/>
    <col min="8" max="8" width="17" customWidth="1"/>
    <col min="9" max="9" width="17.77734375" customWidth="1"/>
    <col min="10" max="10" width="18.5546875" customWidth="1"/>
  </cols>
  <sheetData>
    <row r="1" spans="1:10" ht="18">
      <c r="A1" s="662" t="s">
        <v>727</v>
      </c>
    </row>
    <row r="2" spans="1:10" ht="16.2" thickBot="1">
      <c r="A2" s="211"/>
      <c r="B2" s="1069"/>
      <c r="C2" s="1069"/>
      <c r="D2" s="1069"/>
      <c r="E2" s="1069"/>
      <c r="F2" s="1069"/>
      <c r="G2" s="1069"/>
      <c r="H2" s="1069"/>
      <c r="I2" s="1069"/>
      <c r="J2" s="1069"/>
    </row>
    <row r="3" spans="1:10" ht="23.25" customHeight="1" thickBot="1">
      <c r="A3" s="1055"/>
      <c r="B3" s="1055"/>
      <c r="C3" s="671" t="s">
        <v>6</v>
      </c>
      <c r="D3" s="1051" t="s">
        <v>7</v>
      </c>
      <c r="E3" s="1051" t="s">
        <v>8</v>
      </c>
      <c r="F3" s="1051" t="s">
        <v>43</v>
      </c>
      <c r="G3" s="1051" t="s">
        <v>44</v>
      </c>
      <c r="H3" s="1051" t="s">
        <v>164</v>
      </c>
      <c r="I3" s="1051" t="s">
        <v>165</v>
      </c>
      <c r="J3" s="1051" t="s">
        <v>199</v>
      </c>
    </row>
    <row r="4" spans="1:10" ht="48.75" customHeight="1" thickBot="1">
      <c r="A4" s="1055"/>
      <c r="B4" s="1055"/>
      <c r="C4" s="1387" t="s">
        <v>807</v>
      </c>
      <c r="D4" s="1388"/>
      <c r="E4" s="1388"/>
      <c r="F4" s="1389"/>
      <c r="G4" s="1390" t="s">
        <v>745</v>
      </c>
      <c r="H4" s="1391"/>
      <c r="I4" s="1392" t="s">
        <v>808</v>
      </c>
      <c r="J4" s="1393"/>
    </row>
    <row r="5" spans="1:10" ht="16.2" thickBot="1">
      <c r="A5" s="1055"/>
      <c r="B5" s="1055"/>
      <c r="C5" s="1394" t="s">
        <v>809</v>
      </c>
      <c r="D5" s="1396" t="s">
        <v>810</v>
      </c>
      <c r="E5" s="1397"/>
      <c r="F5" s="1398"/>
      <c r="G5" s="1399" t="s">
        <v>811</v>
      </c>
      <c r="H5" s="1399" t="s">
        <v>812</v>
      </c>
      <c r="I5" s="1054"/>
      <c r="J5" s="1399" t="s">
        <v>813</v>
      </c>
    </row>
    <row r="6" spans="1:10" ht="66.75" customHeight="1" thickBot="1">
      <c r="A6" s="1055"/>
      <c r="B6" s="1055"/>
      <c r="C6" s="1395"/>
      <c r="D6" s="672"/>
      <c r="E6" s="673" t="s">
        <v>814</v>
      </c>
      <c r="F6" s="1053" t="s">
        <v>815</v>
      </c>
      <c r="G6" s="1400"/>
      <c r="H6" s="1400"/>
      <c r="I6" s="674"/>
      <c r="J6" s="1401"/>
    </row>
    <row r="7" spans="1:10" ht="28.2" thickBot="1">
      <c r="A7" s="675" t="s">
        <v>755</v>
      </c>
      <c r="B7" s="1071" t="s">
        <v>756</v>
      </c>
      <c r="C7" s="1117">
        <v>0</v>
      </c>
      <c r="D7" s="1117">
        <v>0</v>
      </c>
      <c r="E7" s="1117">
        <v>0</v>
      </c>
      <c r="F7" s="1117">
        <v>0</v>
      </c>
      <c r="G7" s="1117">
        <v>0</v>
      </c>
      <c r="H7" s="1117">
        <v>0</v>
      </c>
      <c r="I7" s="1118">
        <v>0</v>
      </c>
      <c r="J7" s="1118">
        <v>0</v>
      </c>
    </row>
    <row r="8" spans="1:10" ht="15" thickBot="1">
      <c r="A8" s="675" t="s">
        <v>474</v>
      </c>
      <c r="B8" s="1071" t="s">
        <v>757</v>
      </c>
      <c r="C8" s="1117">
        <v>7244083896</v>
      </c>
      <c r="D8" s="1117">
        <v>7537426508</v>
      </c>
      <c r="E8" s="1117">
        <v>7537426508</v>
      </c>
      <c r="F8" s="1117">
        <v>7537426508</v>
      </c>
      <c r="G8" s="1117">
        <v>-216346868</v>
      </c>
      <c r="H8" s="1117">
        <v>-3119712265</v>
      </c>
      <c r="I8" s="1118">
        <v>8516025073</v>
      </c>
      <c r="J8" s="1118">
        <v>3464675220</v>
      </c>
    </row>
    <row r="9" spans="1:10" ht="15" thickBot="1">
      <c r="A9" s="676" t="s">
        <v>476</v>
      </c>
      <c r="B9" s="677" t="s">
        <v>758</v>
      </c>
      <c r="C9" s="1117">
        <v>0</v>
      </c>
      <c r="D9" s="1117">
        <v>0</v>
      </c>
      <c r="E9" s="1117">
        <v>0</v>
      </c>
      <c r="F9" s="1117">
        <v>0</v>
      </c>
      <c r="G9" s="1117">
        <v>0</v>
      </c>
      <c r="H9" s="1117">
        <v>0</v>
      </c>
      <c r="I9" s="1118">
        <v>0</v>
      </c>
      <c r="J9" s="1118">
        <v>0</v>
      </c>
    </row>
    <row r="10" spans="1:10" ht="15" thickBot="1">
      <c r="A10" s="676" t="s">
        <v>759</v>
      </c>
      <c r="B10" s="677" t="s">
        <v>760</v>
      </c>
      <c r="C10" s="1117">
        <v>7065468</v>
      </c>
      <c r="D10" s="1117">
        <v>0</v>
      </c>
      <c r="E10" s="1117">
        <v>0</v>
      </c>
      <c r="F10" s="1117">
        <v>0</v>
      </c>
      <c r="G10" s="1117">
        <v>-9271</v>
      </c>
      <c r="H10" s="1117">
        <v>0</v>
      </c>
      <c r="I10" s="1118">
        <v>1339604</v>
      </c>
      <c r="J10" s="1118">
        <v>0</v>
      </c>
    </row>
    <row r="11" spans="1:10" ht="15" thickBot="1">
      <c r="A11" s="676" t="s">
        <v>761</v>
      </c>
      <c r="B11" s="677" t="s">
        <v>762</v>
      </c>
      <c r="C11" s="1117">
        <v>0</v>
      </c>
      <c r="D11" s="1117">
        <v>0</v>
      </c>
      <c r="E11" s="1117">
        <v>0</v>
      </c>
      <c r="F11" s="1117">
        <v>0</v>
      </c>
      <c r="G11" s="1117">
        <v>0</v>
      </c>
      <c r="H11" s="1117">
        <v>0</v>
      </c>
      <c r="I11" s="1118">
        <v>0</v>
      </c>
      <c r="J11" s="1118">
        <v>0</v>
      </c>
    </row>
    <row r="12" spans="1:10" ht="15" thickBot="1">
      <c r="A12" s="676" t="s">
        <v>763</v>
      </c>
      <c r="B12" s="677" t="s">
        <v>764</v>
      </c>
      <c r="C12" s="1117">
        <v>3643515</v>
      </c>
      <c r="D12" s="1117">
        <v>470816</v>
      </c>
      <c r="E12" s="1117">
        <v>470816</v>
      </c>
      <c r="F12" s="1117">
        <v>470816</v>
      </c>
      <c r="G12" s="1117">
        <v>-753124</v>
      </c>
      <c r="H12" s="1117">
        <v>-10639</v>
      </c>
      <c r="I12" s="1118">
        <v>346500</v>
      </c>
      <c r="J12" s="1118">
        <v>0</v>
      </c>
    </row>
    <row r="13" spans="1:10" ht="15" thickBot="1">
      <c r="A13" s="676" t="s">
        <v>765</v>
      </c>
      <c r="B13" s="677" t="s">
        <v>766</v>
      </c>
      <c r="C13" s="1117">
        <v>5183465754</v>
      </c>
      <c r="D13" s="1117">
        <v>5266872963</v>
      </c>
      <c r="E13" s="1117">
        <v>5266872963</v>
      </c>
      <c r="F13" s="1117">
        <v>5266872963</v>
      </c>
      <c r="G13" s="1117">
        <v>-158366298</v>
      </c>
      <c r="H13" s="1117">
        <v>-2378162267</v>
      </c>
      <c r="I13" s="1118">
        <v>5939364946</v>
      </c>
      <c r="J13" s="1118">
        <v>2239543353</v>
      </c>
    </row>
    <row r="14" spans="1:10" ht="15" thickBot="1">
      <c r="A14" s="676" t="s">
        <v>767</v>
      </c>
      <c r="B14" s="677" t="s">
        <v>770</v>
      </c>
      <c r="C14" s="1117">
        <v>2049909159</v>
      </c>
      <c r="D14" s="1117">
        <v>2270082729</v>
      </c>
      <c r="E14" s="1117">
        <v>2270082729</v>
      </c>
      <c r="F14" s="1117">
        <v>2270082729</v>
      </c>
      <c r="G14" s="1117">
        <v>-57218175</v>
      </c>
      <c r="H14" s="1117">
        <v>-741539359</v>
      </c>
      <c r="I14" s="1118">
        <v>2574974023</v>
      </c>
      <c r="J14" s="1118">
        <v>1225131867</v>
      </c>
    </row>
    <row r="15" spans="1:10" ht="15" thickBot="1">
      <c r="A15" s="678" t="s">
        <v>769</v>
      </c>
      <c r="B15" s="679" t="s">
        <v>772</v>
      </c>
      <c r="C15" s="1117">
        <v>0</v>
      </c>
      <c r="D15" s="1117">
        <v>0</v>
      </c>
      <c r="E15" s="1117">
        <v>0</v>
      </c>
      <c r="F15" s="1117">
        <v>0</v>
      </c>
      <c r="G15" s="1117">
        <v>0</v>
      </c>
      <c r="H15" s="1117">
        <v>0</v>
      </c>
      <c r="I15" s="1118">
        <v>0</v>
      </c>
      <c r="J15" s="1118">
        <v>0</v>
      </c>
    </row>
    <row r="16" spans="1:10" ht="15" thickBot="1">
      <c r="A16" s="678" t="s">
        <v>771</v>
      </c>
      <c r="B16" s="679" t="s">
        <v>816</v>
      </c>
      <c r="C16" s="1117">
        <v>27767927</v>
      </c>
      <c r="D16" s="1117">
        <v>23720885</v>
      </c>
      <c r="E16" s="1117">
        <v>23720885</v>
      </c>
      <c r="F16" s="1117">
        <v>23720885</v>
      </c>
      <c r="G16" s="1117">
        <v>0</v>
      </c>
      <c r="H16" s="1117">
        <v>0</v>
      </c>
      <c r="I16" s="1118">
        <v>22979467</v>
      </c>
      <c r="J16" s="1118">
        <v>11379533</v>
      </c>
    </row>
    <row r="17" spans="1:10" ht="15" thickBot="1">
      <c r="A17" s="680">
        <v>100</v>
      </c>
      <c r="B17" s="681" t="s">
        <v>42</v>
      </c>
      <c r="C17" s="1117">
        <v>7271851823</v>
      </c>
      <c r="D17" s="1117">
        <v>7561147393</v>
      </c>
      <c r="E17" s="1117">
        <v>7561147393</v>
      </c>
      <c r="F17" s="1117">
        <v>7561147393</v>
      </c>
      <c r="G17" s="1117">
        <v>-216346868</v>
      </c>
      <c r="H17" s="1117">
        <v>-3119712265</v>
      </c>
      <c r="I17" s="1117">
        <v>8539004540</v>
      </c>
      <c r="J17" s="1117">
        <v>3476054753</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74"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8722-45B9-4408-A8D1-6348ECEEF33B}">
  <sheetPr>
    <tabColor rgb="FF00B050"/>
  </sheetPr>
  <dimension ref="B2:D9"/>
  <sheetViews>
    <sheetView showGridLines="0" view="pageLayout" topLeftCell="A4" zoomScaleNormal="100" workbookViewId="0">
      <selection activeCell="C8" sqref="C8"/>
    </sheetView>
  </sheetViews>
  <sheetFormatPr defaultRowHeight="14.4"/>
  <cols>
    <col min="2" max="2" width="4.44140625" customWidth="1"/>
    <col min="3" max="3" width="41.77734375" customWidth="1"/>
    <col min="4" max="4" width="49.44140625" customWidth="1"/>
  </cols>
  <sheetData>
    <row r="2" spans="2:4" ht="18">
      <c r="B2" s="662" t="s">
        <v>728</v>
      </c>
    </row>
    <row r="3" spans="2:4" ht="16.2" thickBot="1">
      <c r="B3" s="211"/>
      <c r="C3" s="1069"/>
      <c r="D3" s="1069"/>
    </row>
    <row r="4" spans="2:4" ht="16.2" thickBot="1">
      <c r="B4" s="1055"/>
      <c r="C4" s="1055"/>
      <c r="D4" s="1110" t="s">
        <v>6</v>
      </c>
    </row>
    <row r="5" spans="2:4" ht="36" customHeight="1">
      <c r="B5" s="1055"/>
      <c r="C5" s="1055"/>
      <c r="D5" s="1402" t="s">
        <v>817</v>
      </c>
    </row>
    <row r="6" spans="2:4" ht="16.2" thickBot="1">
      <c r="B6" s="1055"/>
      <c r="C6" s="1055"/>
      <c r="D6" s="1403"/>
    </row>
    <row r="7" spans="2:4" ht="29.25" customHeight="1" thickBot="1">
      <c r="B7" s="1119" t="s">
        <v>474</v>
      </c>
      <c r="C7" s="1120" t="s">
        <v>818</v>
      </c>
      <c r="D7" s="1121">
        <v>0</v>
      </c>
    </row>
    <row r="8" spans="2:4" ht="50.25" customHeight="1" thickBot="1">
      <c r="B8" s="1113" t="s">
        <v>476</v>
      </c>
      <c r="C8" s="1114" t="s">
        <v>819</v>
      </c>
      <c r="D8" s="1121">
        <v>0</v>
      </c>
    </row>
    <row r="9" spans="2:4" ht="63" customHeight="1">
      <c r="B9" s="1404"/>
      <c r="C9" s="1404"/>
      <c r="D9" s="1404"/>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2308-DC95-4721-9CED-8E5C9ABE187B}">
  <sheetPr>
    <tabColor rgb="FF00B050"/>
    <pageSetUpPr fitToPage="1"/>
  </sheetPr>
  <dimension ref="A1:N31"/>
  <sheetViews>
    <sheetView showGridLines="0" view="pageLayout" topLeftCell="A4" zoomScale="70" zoomScaleNormal="100" zoomScalePageLayoutView="70" workbookViewId="0">
      <selection activeCell="C8" sqref="C8"/>
    </sheetView>
  </sheetViews>
  <sheetFormatPr defaultRowHeight="14.4"/>
  <cols>
    <col min="2" max="2" width="24.77734375" customWidth="1"/>
    <col min="3" max="14" width="16.44140625" customWidth="1"/>
  </cols>
  <sheetData>
    <row r="1" spans="1:14" ht="17.399999999999999">
      <c r="A1" s="664" t="s">
        <v>729</v>
      </c>
    </row>
    <row r="2" spans="1:14" ht="16.2" thickBot="1">
      <c r="A2" s="211"/>
      <c r="B2" s="1069"/>
      <c r="C2" s="1069"/>
      <c r="D2" s="1069"/>
      <c r="E2" s="1069"/>
      <c r="F2" s="1069"/>
      <c r="G2" s="1069"/>
      <c r="H2" s="1069"/>
      <c r="I2" s="1069"/>
      <c r="J2" s="1069"/>
      <c r="K2" s="1069"/>
      <c r="L2" s="1069"/>
      <c r="M2" s="1069"/>
      <c r="N2" s="1069"/>
    </row>
    <row r="3" spans="1:14" ht="16.2" thickBot="1">
      <c r="A3" s="1055"/>
      <c r="B3" s="1055"/>
      <c r="C3" s="671" t="s">
        <v>6</v>
      </c>
      <c r="D3" s="1051" t="s">
        <v>7</v>
      </c>
      <c r="E3" s="1051" t="s">
        <v>8</v>
      </c>
      <c r="F3" s="1051" t="s">
        <v>43</v>
      </c>
      <c r="G3" s="1051" t="s">
        <v>44</v>
      </c>
      <c r="H3" s="1051" t="s">
        <v>164</v>
      </c>
      <c r="I3" s="1051" t="s">
        <v>165</v>
      </c>
      <c r="J3" s="1051" t="s">
        <v>199</v>
      </c>
      <c r="K3" s="1051" t="s">
        <v>454</v>
      </c>
      <c r="L3" s="1051" t="s">
        <v>455</v>
      </c>
      <c r="M3" s="1051" t="s">
        <v>456</v>
      </c>
      <c r="N3" s="1051" t="s">
        <v>457</v>
      </c>
    </row>
    <row r="4" spans="1:14" ht="16.2" thickBot="1">
      <c r="A4" s="1055"/>
      <c r="B4" s="1055"/>
      <c r="C4" s="1390" t="s">
        <v>744</v>
      </c>
      <c r="D4" s="1406"/>
      <c r="E4" s="1406"/>
      <c r="F4" s="1406"/>
      <c r="G4" s="1406"/>
      <c r="H4" s="1406"/>
      <c r="I4" s="1406"/>
      <c r="J4" s="1406"/>
      <c r="K4" s="1406"/>
      <c r="L4" s="1406"/>
      <c r="M4" s="1406"/>
      <c r="N4" s="1407"/>
    </row>
    <row r="5" spans="1:14" ht="16.2" thickBot="1">
      <c r="A5" s="1055"/>
      <c r="B5" s="1055"/>
      <c r="C5" s="1396" t="s">
        <v>748</v>
      </c>
      <c r="D5" s="1397"/>
      <c r="E5" s="1393"/>
      <c r="F5" s="1392" t="s">
        <v>749</v>
      </c>
      <c r="G5" s="1397"/>
      <c r="H5" s="1397"/>
      <c r="I5" s="1397"/>
      <c r="J5" s="1397"/>
      <c r="K5" s="1397"/>
      <c r="L5" s="1397"/>
      <c r="M5" s="1397"/>
      <c r="N5" s="1398"/>
    </row>
    <row r="6" spans="1:14">
      <c r="A6" s="1408"/>
      <c r="B6" s="1409"/>
      <c r="C6" s="1410"/>
      <c r="D6" s="1399" t="s">
        <v>820</v>
      </c>
      <c r="E6" s="1399" t="s">
        <v>821</v>
      </c>
      <c r="F6" s="1410"/>
      <c r="G6" s="1399" t="s">
        <v>822</v>
      </c>
      <c r="H6" s="1399" t="s">
        <v>823</v>
      </c>
      <c r="I6" s="1399" t="s">
        <v>824</v>
      </c>
      <c r="J6" s="1399" t="s">
        <v>825</v>
      </c>
      <c r="K6" s="1399" t="s">
        <v>826</v>
      </c>
      <c r="L6" s="1399" t="s">
        <v>827</v>
      </c>
      <c r="M6" s="1399" t="s">
        <v>828</v>
      </c>
      <c r="N6" s="1399" t="s">
        <v>814</v>
      </c>
    </row>
    <row r="7" spans="1:14">
      <c r="A7" s="1408"/>
      <c r="B7" s="1409"/>
      <c r="C7" s="1410"/>
      <c r="D7" s="1405"/>
      <c r="E7" s="1405"/>
      <c r="F7" s="1410"/>
      <c r="G7" s="1405"/>
      <c r="H7" s="1405"/>
      <c r="I7" s="1405"/>
      <c r="J7" s="1405"/>
      <c r="K7" s="1405"/>
      <c r="L7" s="1405"/>
      <c r="M7" s="1405"/>
      <c r="N7" s="1405"/>
    </row>
    <row r="8" spans="1:14" ht="74.25" customHeight="1" thickBot="1">
      <c r="A8" s="1055"/>
      <c r="B8" s="1055"/>
      <c r="C8" s="1052"/>
      <c r="D8" s="1401"/>
      <c r="E8" s="1401"/>
      <c r="F8" s="1411"/>
      <c r="G8" s="1401"/>
      <c r="H8" s="1400"/>
      <c r="I8" s="1400"/>
      <c r="J8" s="1400"/>
      <c r="K8" s="1400"/>
      <c r="L8" s="1400"/>
      <c r="M8" s="1400"/>
      <c r="N8" s="1400"/>
    </row>
    <row r="9" spans="1:14" ht="28.2" thickBot="1">
      <c r="A9" s="675" t="s">
        <v>755</v>
      </c>
      <c r="B9" s="1071" t="s">
        <v>756</v>
      </c>
      <c r="C9" s="1122">
        <v>31452608851</v>
      </c>
      <c r="D9" s="1122">
        <v>31452608851</v>
      </c>
      <c r="E9" s="1122">
        <v>0</v>
      </c>
      <c r="F9" s="1122">
        <v>0</v>
      </c>
      <c r="G9" s="1122">
        <v>0</v>
      </c>
      <c r="H9" s="1122">
        <v>0</v>
      </c>
      <c r="I9" s="1122">
        <v>0</v>
      </c>
      <c r="J9" s="1122">
        <v>0</v>
      </c>
      <c r="K9" s="1122">
        <v>0</v>
      </c>
      <c r="L9" s="1122">
        <v>0</v>
      </c>
      <c r="M9" s="1122">
        <v>0</v>
      </c>
      <c r="N9" s="1122">
        <v>0</v>
      </c>
    </row>
    <row r="10" spans="1:14" ht="15" thickBot="1">
      <c r="A10" s="675" t="s">
        <v>474</v>
      </c>
      <c r="B10" s="1071" t="s">
        <v>757</v>
      </c>
      <c r="C10" s="1122">
        <v>1420368257355</v>
      </c>
      <c r="D10" s="1122">
        <v>1419273680094</v>
      </c>
      <c r="E10" s="1122">
        <v>1094577261</v>
      </c>
      <c r="F10" s="1122">
        <v>15811907447</v>
      </c>
      <c r="G10" s="1122">
        <v>9350705347</v>
      </c>
      <c r="H10" s="1122">
        <v>445398114</v>
      </c>
      <c r="I10" s="1122">
        <v>697701009</v>
      </c>
      <c r="J10" s="1122">
        <v>1186397967</v>
      </c>
      <c r="K10" s="1122">
        <v>1708281310</v>
      </c>
      <c r="L10" s="1122">
        <v>673063686</v>
      </c>
      <c r="M10" s="1122">
        <v>1750360014</v>
      </c>
      <c r="N10" s="1122">
        <v>15811907447</v>
      </c>
    </row>
    <row r="11" spans="1:14" ht="15" thickBot="1">
      <c r="A11" s="676" t="s">
        <v>476</v>
      </c>
      <c r="B11" s="677" t="s">
        <v>758</v>
      </c>
      <c r="C11" s="1122">
        <v>603025885139</v>
      </c>
      <c r="D11" s="1122">
        <v>603025885139</v>
      </c>
      <c r="E11" s="1122">
        <v>0</v>
      </c>
      <c r="F11" s="1122">
        <v>0</v>
      </c>
      <c r="G11" s="1122">
        <v>0</v>
      </c>
      <c r="H11" s="1122">
        <v>0</v>
      </c>
      <c r="I11" s="1122">
        <v>0</v>
      </c>
      <c r="J11" s="1122">
        <v>0</v>
      </c>
      <c r="K11" s="1122">
        <v>0</v>
      </c>
      <c r="L11" s="1122">
        <v>0</v>
      </c>
      <c r="M11" s="1122">
        <v>0</v>
      </c>
      <c r="N11" s="1122">
        <v>0</v>
      </c>
    </row>
    <row r="12" spans="1:14" ht="15" thickBot="1">
      <c r="A12" s="676" t="s">
        <v>759</v>
      </c>
      <c r="B12" s="677" t="s">
        <v>760</v>
      </c>
      <c r="C12" s="1122">
        <v>8998291316</v>
      </c>
      <c r="D12" s="1122">
        <v>8998290831</v>
      </c>
      <c r="E12" s="1122">
        <v>485</v>
      </c>
      <c r="F12" s="1122">
        <v>0</v>
      </c>
      <c r="G12" s="1122">
        <v>0</v>
      </c>
      <c r="H12" s="1122">
        <v>0</v>
      </c>
      <c r="I12" s="1122">
        <v>0</v>
      </c>
      <c r="J12" s="1122">
        <v>0</v>
      </c>
      <c r="K12" s="1122">
        <v>0</v>
      </c>
      <c r="L12" s="1122">
        <v>0</v>
      </c>
      <c r="M12" s="1122">
        <v>0</v>
      </c>
      <c r="N12" s="1122">
        <v>0</v>
      </c>
    </row>
    <row r="13" spans="1:14" ht="15" thickBot="1">
      <c r="A13" s="676" t="s">
        <v>761</v>
      </c>
      <c r="B13" s="677" t="s">
        <v>762</v>
      </c>
      <c r="C13" s="1122">
        <v>4739812987</v>
      </c>
      <c r="D13" s="1122">
        <v>4739812987</v>
      </c>
      <c r="E13" s="1122">
        <v>0</v>
      </c>
      <c r="F13" s="1122">
        <v>102160</v>
      </c>
      <c r="G13" s="1122">
        <v>102160</v>
      </c>
      <c r="H13" s="1122">
        <v>0</v>
      </c>
      <c r="I13" s="1122">
        <v>0</v>
      </c>
      <c r="J13" s="1122">
        <v>0</v>
      </c>
      <c r="K13" s="1122">
        <v>0</v>
      </c>
      <c r="L13" s="1122">
        <v>0</v>
      </c>
      <c r="M13" s="1122">
        <v>0</v>
      </c>
      <c r="N13" s="1122">
        <v>102160</v>
      </c>
    </row>
    <row r="14" spans="1:14" ht="15" thickBot="1">
      <c r="A14" s="676" t="s">
        <v>763</v>
      </c>
      <c r="B14" s="677" t="s">
        <v>764</v>
      </c>
      <c r="C14" s="1122">
        <v>17206042445</v>
      </c>
      <c r="D14" s="1122">
        <v>17206035236</v>
      </c>
      <c r="E14" s="1122">
        <v>7209</v>
      </c>
      <c r="F14" s="1122">
        <v>1270497</v>
      </c>
      <c r="G14" s="1122">
        <v>470816</v>
      </c>
      <c r="H14" s="1122">
        <v>2796</v>
      </c>
      <c r="I14" s="1122">
        <v>18299</v>
      </c>
      <c r="J14" s="1122">
        <v>113551</v>
      </c>
      <c r="K14" s="1122">
        <v>665035</v>
      </c>
      <c r="L14" s="1122">
        <v>0</v>
      </c>
      <c r="M14" s="1122">
        <v>0</v>
      </c>
      <c r="N14" s="1122">
        <v>1270497</v>
      </c>
    </row>
    <row r="15" spans="1:14" ht="15" thickBot="1">
      <c r="A15" s="676" t="s">
        <v>765</v>
      </c>
      <c r="B15" s="677" t="s">
        <v>766</v>
      </c>
      <c r="C15" s="1122">
        <v>234581247188</v>
      </c>
      <c r="D15" s="1122">
        <v>234480064062</v>
      </c>
      <c r="E15" s="1122">
        <v>101183126</v>
      </c>
      <c r="F15" s="1122">
        <v>8595724625</v>
      </c>
      <c r="G15" s="1122">
        <v>6068167094</v>
      </c>
      <c r="H15" s="1122">
        <v>119145741</v>
      </c>
      <c r="I15" s="1122">
        <v>299531697</v>
      </c>
      <c r="J15" s="1122">
        <v>376133058</v>
      </c>
      <c r="K15" s="1122">
        <v>662100746</v>
      </c>
      <c r="L15" s="1122">
        <v>220580258</v>
      </c>
      <c r="M15" s="1122">
        <v>850066031</v>
      </c>
      <c r="N15" s="1122">
        <v>8595724625</v>
      </c>
    </row>
    <row r="16" spans="1:14" ht="15" thickBot="1">
      <c r="A16" s="676" t="s">
        <v>767</v>
      </c>
      <c r="B16" s="677" t="s">
        <v>829</v>
      </c>
      <c r="C16" s="1122">
        <v>54001986805</v>
      </c>
      <c r="D16" s="1122">
        <v>53942607312</v>
      </c>
      <c r="E16" s="1122">
        <v>59379493</v>
      </c>
      <c r="F16" s="1122">
        <v>2695861926</v>
      </c>
      <c r="G16" s="1122">
        <v>1721270424</v>
      </c>
      <c r="H16" s="1122">
        <v>77631876</v>
      </c>
      <c r="I16" s="1122">
        <v>228156330</v>
      </c>
      <c r="J16" s="1122">
        <v>244650738</v>
      </c>
      <c r="K16" s="1122">
        <v>292102331</v>
      </c>
      <c r="L16" s="1122">
        <v>49164555</v>
      </c>
      <c r="M16" s="1122">
        <v>82885672</v>
      </c>
      <c r="N16" s="1122">
        <v>2695861926</v>
      </c>
    </row>
    <row r="17" spans="1:14" ht="15" thickBot="1">
      <c r="A17" s="676" t="s">
        <v>769</v>
      </c>
      <c r="B17" s="677" t="s">
        <v>770</v>
      </c>
      <c r="C17" s="1122">
        <v>551816978280</v>
      </c>
      <c r="D17" s="1122">
        <v>550823591839</v>
      </c>
      <c r="E17" s="1122">
        <v>993386441</v>
      </c>
      <c r="F17" s="1122">
        <v>7214810165</v>
      </c>
      <c r="G17" s="1122">
        <v>3281965277</v>
      </c>
      <c r="H17" s="1122">
        <v>326249577</v>
      </c>
      <c r="I17" s="1122">
        <v>398151013</v>
      </c>
      <c r="J17" s="1122">
        <v>810151358</v>
      </c>
      <c r="K17" s="1122">
        <v>1045515529</v>
      </c>
      <c r="L17" s="1122">
        <v>452483428</v>
      </c>
      <c r="M17" s="1122">
        <v>900293983</v>
      </c>
      <c r="N17" s="1122">
        <v>7214810165</v>
      </c>
    </row>
    <row r="18" spans="1:14" ht="15" thickBot="1">
      <c r="A18" s="678" t="s">
        <v>771</v>
      </c>
      <c r="B18" s="679" t="s">
        <v>772</v>
      </c>
      <c r="C18" s="1122">
        <v>253673002935</v>
      </c>
      <c r="D18" s="1122">
        <v>253673002935</v>
      </c>
      <c r="E18" s="1122">
        <v>0</v>
      </c>
      <c r="F18" s="1122">
        <v>0</v>
      </c>
      <c r="G18" s="1122">
        <v>0</v>
      </c>
      <c r="H18" s="1122">
        <v>0</v>
      </c>
      <c r="I18" s="1122">
        <v>0</v>
      </c>
      <c r="J18" s="1122">
        <v>0</v>
      </c>
      <c r="K18" s="1122">
        <v>0</v>
      </c>
      <c r="L18" s="1122">
        <v>0</v>
      </c>
      <c r="M18" s="1122">
        <v>0</v>
      </c>
      <c r="N18" s="1122">
        <v>0</v>
      </c>
    </row>
    <row r="19" spans="1:14" ht="15" thickBot="1">
      <c r="A19" s="676" t="s">
        <v>773</v>
      </c>
      <c r="B19" s="677" t="s">
        <v>758</v>
      </c>
      <c r="C19" s="1122">
        <v>0</v>
      </c>
      <c r="D19" s="1122">
        <v>0</v>
      </c>
      <c r="E19" s="1122">
        <v>0</v>
      </c>
      <c r="F19" s="1122">
        <v>0</v>
      </c>
      <c r="G19" s="1122">
        <v>0</v>
      </c>
      <c r="H19" s="1122">
        <v>0</v>
      </c>
      <c r="I19" s="1122">
        <v>0</v>
      </c>
      <c r="J19" s="1122">
        <v>0</v>
      </c>
      <c r="K19" s="1122">
        <v>0</v>
      </c>
      <c r="L19" s="1122">
        <v>0</v>
      </c>
      <c r="M19" s="1122">
        <v>0</v>
      </c>
      <c r="N19" s="1122">
        <v>0</v>
      </c>
    </row>
    <row r="20" spans="1:14" ht="15" thickBot="1">
      <c r="A20" s="676" t="s">
        <v>774</v>
      </c>
      <c r="B20" s="677" t="s">
        <v>760</v>
      </c>
      <c r="C20" s="1122">
        <v>241429082484</v>
      </c>
      <c r="D20" s="1122">
        <v>241429082484</v>
      </c>
      <c r="E20" s="1122">
        <v>0</v>
      </c>
      <c r="F20" s="1122">
        <v>0</v>
      </c>
      <c r="G20" s="1122">
        <v>0</v>
      </c>
      <c r="H20" s="1122">
        <v>0</v>
      </c>
      <c r="I20" s="1122">
        <v>0</v>
      </c>
      <c r="J20" s="1122">
        <v>0</v>
      </c>
      <c r="K20" s="1122">
        <v>0</v>
      </c>
      <c r="L20" s="1122">
        <v>0</v>
      </c>
      <c r="M20" s="1122">
        <v>0</v>
      </c>
      <c r="N20" s="1122">
        <v>0</v>
      </c>
    </row>
    <row r="21" spans="1:14" ht="15" thickBot="1">
      <c r="A21" s="676" t="s">
        <v>775</v>
      </c>
      <c r="B21" s="677" t="s">
        <v>762</v>
      </c>
      <c r="C21" s="1122">
        <v>5154896855</v>
      </c>
      <c r="D21" s="1122">
        <v>5154896855</v>
      </c>
      <c r="E21" s="1122">
        <v>0</v>
      </c>
      <c r="F21" s="1122">
        <v>0</v>
      </c>
      <c r="G21" s="1122">
        <v>0</v>
      </c>
      <c r="H21" s="1122">
        <v>0</v>
      </c>
      <c r="I21" s="1122">
        <v>0</v>
      </c>
      <c r="J21" s="1122">
        <v>0</v>
      </c>
      <c r="K21" s="1122">
        <v>0</v>
      </c>
      <c r="L21" s="1122">
        <v>0</v>
      </c>
      <c r="M21" s="1122">
        <v>0</v>
      </c>
      <c r="N21" s="1122">
        <v>0</v>
      </c>
    </row>
    <row r="22" spans="1:14" ht="15" thickBot="1">
      <c r="A22" s="676" t="s">
        <v>776</v>
      </c>
      <c r="B22" s="677" t="s">
        <v>764</v>
      </c>
      <c r="C22" s="1122">
        <v>1778066189</v>
      </c>
      <c r="D22" s="1122">
        <v>1778066189</v>
      </c>
      <c r="E22" s="1122">
        <v>0</v>
      </c>
      <c r="F22" s="1122">
        <v>0</v>
      </c>
      <c r="G22" s="1122">
        <v>0</v>
      </c>
      <c r="H22" s="1122">
        <v>0</v>
      </c>
      <c r="I22" s="1122">
        <v>0</v>
      </c>
      <c r="J22" s="1122">
        <v>0</v>
      </c>
      <c r="K22" s="1122">
        <v>0</v>
      </c>
      <c r="L22" s="1122">
        <v>0</v>
      </c>
      <c r="M22" s="1122">
        <v>0</v>
      </c>
      <c r="N22" s="1122">
        <v>0</v>
      </c>
    </row>
    <row r="23" spans="1:14" ht="15" thickBot="1">
      <c r="A23" s="676" t="s">
        <v>777</v>
      </c>
      <c r="B23" s="677" t="s">
        <v>766</v>
      </c>
      <c r="C23" s="1122">
        <v>5310957407</v>
      </c>
      <c r="D23" s="1122">
        <v>5310957407</v>
      </c>
      <c r="E23" s="1122">
        <v>0</v>
      </c>
      <c r="F23" s="1122">
        <v>0</v>
      </c>
      <c r="G23" s="1122">
        <v>0</v>
      </c>
      <c r="H23" s="1122">
        <v>0</v>
      </c>
      <c r="I23" s="1122">
        <v>0</v>
      </c>
      <c r="J23" s="1122">
        <v>0</v>
      </c>
      <c r="K23" s="1122">
        <v>0</v>
      </c>
      <c r="L23" s="1122">
        <v>0</v>
      </c>
      <c r="M23" s="1122">
        <v>0</v>
      </c>
      <c r="N23" s="1122">
        <v>0</v>
      </c>
    </row>
    <row r="24" spans="1:14" ht="15" thickBot="1">
      <c r="A24" s="678" t="s">
        <v>778</v>
      </c>
      <c r="B24" s="679" t="s">
        <v>539</v>
      </c>
      <c r="C24" s="1122">
        <v>283070704080</v>
      </c>
      <c r="D24" s="683"/>
      <c r="E24" s="683"/>
      <c r="F24" s="1122">
        <v>849237221</v>
      </c>
      <c r="G24" s="683"/>
      <c r="H24" s="683"/>
      <c r="I24" s="683"/>
      <c r="J24" s="683"/>
      <c r="K24" s="683"/>
      <c r="L24" s="683"/>
      <c r="M24" s="683"/>
      <c r="N24" s="1122">
        <v>849237221</v>
      </c>
    </row>
    <row r="25" spans="1:14" ht="15" thickBot="1">
      <c r="A25" s="676" t="s">
        <v>779</v>
      </c>
      <c r="B25" s="677" t="s">
        <v>758</v>
      </c>
      <c r="C25" s="1122">
        <v>0</v>
      </c>
      <c r="D25" s="683"/>
      <c r="E25" s="683"/>
      <c r="F25" s="1122">
        <v>0</v>
      </c>
      <c r="G25" s="683"/>
      <c r="H25" s="683"/>
      <c r="I25" s="683"/>
      <c r="J25" s="683"/>
      <c r="K25" s="683"/>
      <c r="L25" s="683"/>
      <c r="M25" s="683"/>
      <c r="N25" s="1122">
        <v>0</v>
      </c>
    </row>
    <row r="26" spans="1:14" ht="15" thickBot="1">
      <c r="A26" s="676" t="s">
        <v>780</v>
      </c>
      <c r="B26" s="677" t="s">
        <v>760</v>
      </c>
      <c r="C26" s="1122">
        <v>11586440477</v>
      </c>
      <c r="D26" s="683"/>
      <c r="E26" s="683"/>
      <c r="F26" s="1122">
        <v>0</v>
      </c>
      <c r="G26" s="683"/>
      <c r="H26" s="683"/>
      <c r="I26" s="683"/>
      <c r="J26" s="683"/>
      <c r="K26" s="683"/>
      <c r="L26" s="683"/>
      <c r="M26" s="683"/>
      <c r="N26" s="1122">
        <v>0</v>
      </c>
    </row>
    <row r="27" spans="1:14" ht="15" thickBot="1">
      <c r="A27" s="676" t="s">
        <v>781</v>
      </c>
      <c r="B27" s="677" t="s">
        <v>762</v>
      </c>
      <c r="C27" s="1122">
        <v>6303636626</v>
      </c>
      <c r="D27" s="683"/>
      <c r="E27" s="683"/>
      <c r="F27" s="1122">
        <v>0</v>
      </c>
      <c r="G27" s="683"/>
      <c r="H27" s="683"/>
      <c r="I27" s="683"/>
      <c r="J27" s="683"/>
      <c r="K27" s="683"/>
      <c r="L27" s="683"/>
      <c r="M27" s="683"/>
      <c r="N27" s="1122">
        <v>0</v>
      </c>
    </row>
    <row r="28" spans="1:14" ht="15" thickBot="1">
      <c r="A28" s="676" t="s">
        <v>782</v>
      </c>
      <c r="B28" s="677" t="s">
        <v>764</v>
      </c>
      <c r="C28" s="1122">
        <v>11973959384</v>
      </c>
      <c r="D28" s="683"/>
      <c r="E28" s="683"/>
      <c r="F28" s="1122">
        <v>0</v>
      </c>
      <c r="G28" s="683"/>
      <c r="H28" s="683"/>
      <c r="I28" s="683"/>
      <c r="J28" s="683"/>
      <c r="K28" s="683"/>
      <c r="L28" s="683"/>
      <c r="M28" s="683"/>
      <c r="N28" s="1122">
        <v>0</v>
      </c>
    </row>
    <row r="29" spans="1:14" ht="15" thickBot="1">
      <c r="A29" s="676" t="s">
        <v>783</v>
      </c>
      <c r="B29" s="677" t="s">
        <v>766</v>
      </c>
      <c r="C29" s="1122">
        <v>180846231691</v>
      </c>
      <c r="D29" s="683"/>
      <c r="E29" s="683"/>
      <c r="F29" s="1122">
        <v>833279413</v>
      </c>
      <c r="G29" s="683"/>
      <c r="H29" s="683"/>
      <c r="I29" s="683"/>
      <c r="J29" s="683"/>
      <c r="K29" s="683"/>
      <c r="L29" s="683"/>
      <c r="M29" s="683"/>
      <c r="N29" s="1122">
        <v>833279413</v>
      </c>
    </row>
    <row r="30" spans="1:14" ht="15" thickBot="1">
      <c r="A30" s="676" t="s">
        <v>784</v>
      </c>
      <c r="B30" s="677" t="s">
        <v>770</v>
      </c>
      <c r="C30" s="1122">
        <v>72360435902</v>
      </c>
      <c r="D30" s="683"/>
      <c r="E30" s="683"/>
      <c r="F30" s="1122">
        <v>15957808</v>
      </c>
      <c r="G30" s="683"/>
      <c r="H30" s="683"/>
      <c r="I30" s="683"/>
      <c r="J30" s="683"/>
      <c r="K30" s="683"/>
      <c r="L30" s="683"/>
      <c r="M30" s="683"/>
      <c r="N30" s="1122">
        <v>15957808</v>
      </c>
    </row>
    <row r="31" spans="1:14" ht="15" thickBot="1">
      <c r="A31" s="680" t="s">
        <v>785</v>
      </c>
      <c r="B31" s="681" t="s">
        <v>42</v>
      </c>
      <c r="C31" s="1122">
        <v>1988564573221</v>
      </c>
      <c r="D31" s="1122">
        <v>1704399291880</v>
      </c>
      <c r="E31" s="1122">
        <v>1094577261</v>
      </c>
      <c r="F31" s="1122">
        <v>16661144668</v>
      </c>
      <c r="G31" s="1122">
        <v>9350705347</v>
      </c>
      <c r="H31" s="1122">
        <v>445398114</v>
      </c>
      <c r="I31" s="1122">
        <v>697701009</v>
      </c>
      <c r="J31" s="1122">
        <v>1186397967</v>
      </c>
      <c r="K31" s="1122">
        <v>1708281310</v>
      </c>
      <c r="L31" s="1122">
        <v>673063686</v>
      </c>
      <c r="M31" s="1122">
        <v>1750360014</v>
      </c>
      <c r="N31" s="1122">
        <v>16661144668</v>
      </c>
    </row>
  </sheetData>
  <mergeCells count="17">
    <mergeCell ref="L6:L8"/>
    <mergeCell ref="M6:M8"/>
    <mergeCell ref="C4:N4"/>
    <mergeCell ref="C5:E5"/>
    <mergeCell ref="F5:N5"/>
    <mergeCell ref="A6:A7"/>
    <mergeCell ref="B6:B7"/>
    <mergeCell ref="C6:C7"/>
    <mergeCell ref="D6:D8"/>
    <mergeCell ref="E6:E8"/>
    <mergeCell ref="F6:F8"/>
    <mergeCell ref="G6:G8"/>
    <mergeCell ref="N6:N8"/>
    <mergeCell ref="H6:H8"/>
    <mergeCell ref="I6:I8"/>
    <mergeCell ref="J6:J8"/>
    <mergeCell ref="K6:K8"/>
  </mergeCells>
  <pageMargins left="0.70866141732283472" right="0.70866141732283472" top="0.74803149606299213" bottom="0.74803149606299213" header="0.31496062992125984" footer="0.31496062992125984"/>
  <pageSetup paperSize="9" scale="57" fitToHeight="0"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BA61-FFFE-42F0-A2FF-D4E5CC94EB88}">
  <sheetPr>
    <tabColor rgb="FF00B050"/>
  </sheetPr>
  <dimension ref="B2:K24"/>
  <sheetViews>
    <sheetView showGridLines="0" view="pageLayout" topLeftCell="A16" zoomScaleNormal="100" workbookViewId="0">
      <selection activeCell="C8" sqref="C8"/>
    </sheetView>
  </sheetViews>
  <sheetFormatPr defaultRowHeight="14.4"/>
  <cols>
    <col min="2" max="2" width="4.44140625" customWidth="1"/>
    <col min="3" max="3" width="14.5546875" customWidth="1"/>
    <col min="4" max="9" width="16.109375" customWidth="1"/>
    <col min="10" max="11" width="11.5546875" customWidth="1"/>
  </cols>
  <sheetData>
    <row r="2" spans="2:11" ht="18">
      <c r="B2" s="662" t="s">
        <v>1959</v>
      </c>
    </row>
    <row r="3" spans="2:11" ht="15.6">
      <c r="B3" s="1123" t="s">
        <v>2181</v>
      </c>
      <c r="C3" s="1069"/>
      <c r="D3" s="1069"/>
      <c r="E3" s="1069"/>
      <c r="H3" s="1069"/>
      <c r="I3" s="1069"/>
      <c r="J3" s="266"/>
      <c r="K3" s="1069"/>
    </row>
    <row r="4" spans="2:11" ht="16.2" thickBot="1">
      <c r="B4" s="1124"/>
      <c r="C4" s="1069"/>
      <c r="D4" s="1069"/>
      <c r="E4" s="1069"/>
      <c r="F4" s="1414"/>
      <c r="G4" s="1414"/>
      <c r="H4" s="1069"/>
      <c r="I4" s="1069"/>
      <c r="J4" s="266"/>
      <c r="K4" s="1069"/>
    </row>
    <row r="5" spans="2:11" ht="16.2" thickBot="1">
      <c r="B5" s="1055"/>
      <c r="C5" s="1055"/>
      <c r="D5" s="671" t="s">
        <v>6</v>
      </c>
      <c r="E5" s="1051" t="s">
        <v>7</v>
      </c>
      <c r="F5" s="1051" t="s">
        <v>8</v>
      </c>
      <c r="G5" s="1051" t="s">
        <v>43</v>
      </c>
      <c r="H5" s="1051" t="s">
        <v>44</v>
      </c>
      <c r="I5" s="1051" t="s">
        <v>1960</v>
      </c>
      <c r="J5" s="1387" t="s">
        <v>165</v>
      </c>
      <c r="K5" s="1389"/>
    </row>
    <row r="6" spans="2:11" ht="84" customHeight="1" thickBot="1">
      <c r="B6" s="1055"/>
      <c r="C6" s="1055"/>
      <c r="D6" s="1396" t="s">
        <v>744</v>
      </c>
      <c r="E6" s="1397"/>
      <c r="F6" s="1397"/>
      <c r="G6" s="1393"/>
      <c r="H6" s="1398" t="s">
        <v>830</v>
      </c>
      <c r="I6" s="1399" t="s">
        <v>831</v>
      </c>
      <c r="J6" s="1396" t="s">
        <v>832</v>
      </c>
      <c r="K6" s="1398"/>
    </row>
    <row r="7" spans="2:11" ht="34.5" customHeight="1" thickBot="1">
      <c r="B7" s="267"/>
      <c r="C7" s="267"/>
      <c r="D7" s="1059"/>
      <c r="E7" s="1396" t="s">
        <v>833</v>
      </c>
      <c r="F7" s="1398"/>
      <c r="G7" s="1419" t="s">
        <v>834</v>
      </c>
      <c r="H7" s="1415"/>
      <c r="I7" s="1405"/>
      <c r="J7" s="1416"/>
      <c r="K7" s="1415"/>
    </row>
    <row r="8" spans="2:11" ht="15.6">
      <c r="B8" s="1055"/>
      <c r="C8" s="1055"/>
      <c r="D8" s="1059"/>
      <c r="E8" s="1412"/>
      <c r="F8" s="1399" t="s">
        <v>814</v>
      </c>
      <c r="G8" s="1420"/>
      <c r="H8" s="1412"/>
      <c r="I8" s="1405"/>
      <c r="J8" s="1416"/>
      <c r="K8" s="1415"/>
    </row>
    <row r="9" spans="2:11" ht="16.2" thickBot="1">
      <c r="B9" s="1055"/>
      <c r="C9" s="1055"/>
      <c r="D9" s="1059"/>
      <c r="E9" s="1413"/>
      <c r="F9" s="1401"/>
      <c r="G9" s="1421"/>
      <c r="H9" s="1413"/>
      <c r="I9" s="1401"/>
      <c r="J9" s="1417"/>
      <c r="K9" s="1418"/>
    </row>
    <row r="10" spans="2:11" ht="28.2" thickBot="1">
      <c r="B10" s="685" t="s">
        <v>474</v>
      </c>
      <c r="C10" s="1070" t="s">
        <v>835</v>
      </c>
      <c r="D10" s="1125">
        <v>1436180164803</v>
      </c>
      <c r="E10" s="1126">
        <v>15811907448</v>
      </c>
      <c r="F10" s="1125">
        <v>15811907448</v>
      </c>
      <c r="G10" s="1125">
        <v>1434769803535</v>
      </c>
      <c r="H10" s="1125">
        <v>-11564888115</v>
      </c>
      <c r="I10" s="1063"/>
      <c r="J10" s="1125">
        <v>0</v>
      </c>
      <c r="K10" s="1061"/>
    </row>
    <row r="11" spans="2:11" ht="15" thickBot="1">
      <c r="B11" s="676" t="s">
        <v>476</v>
      </c>
      <c r="C11" s="686" t="s">
        <v>836</v>
      </c>
      <c r="D11" s="679"/>
      <c r="E11" s="679"/>
      <c r="F11" s="679"/>
      <c r="G11" s="679"/>
      <c r="H11" s="679"/>
      <c r="I11" s="687"/>
      <c r="J11" s="1056"/>
      <c r="K11" s="1057"/>
    </row>
    <row r="12" spans="2:11" ht="15" thickBot="1">
      <c r="B12" s="676" t="s">
        <v>759</v>
      </c>
      <c r="C12" s="686" t="s">
        <v>837</v>
      </c>
      <c r="D12" s="679"/>
      <c r="E12" s="679"/>
      <c r="F12" s="679"/>
      <c r="G12" s="679"/>
      <c r="H12" s="679"/>
      <c r="I12" s="687"/>
      <c r="J12" s="1056"/>
      <c r="K12" s="1057"/>
    </row>
    <row r="13" spans="2:11" ht="15" thickBot="1">
      <c r="B13" s="676" t="s">
        <v>761</v>
      </c>
      <c r="C13" s="686" t="s">
        <v>838</v>
      </c>
      <c r="D13" s="679"/>
      <c r="E13" s="679"/>
      <c r="F13" s="679"/>
      <c r="G13" s="679"/>
      <c r="H13" s="679"/>
      <c r="I13" s="687"/>
      <c r="J13" s="1056"/>
      <c r="K13" s="1057"/>
    </row>
    <row r="14" spans="2:11" ht="15" thickBot="1">
      <c r="B14" s="676" t="s">
        <v>763</v>
      </c>
      <c r="C14" s="686" t="s">
        <v>839</v>
      </c>
      <c r="D14" s="679"/>
      <c r="E14" s="679"/>
      <c r="F14" s="679"/>
      <c r="G14" s="679"/>
      <c r="H14" s="679"/>
      <c r="I14" s="687"/>
      <c r="J14" s="1056"/>
      <c r="K14" s="1057"/>
    </row>
    <row r="15" spans="2:11" ht="15" thickBot="1">
      <c r="B15" s="676" t="s">
        <v>765</v>
      </c>
      <c r="C15" s="686" t="s">
        <v>840</v>
      </c>
      <c r="D15" s="679"/>
      <c r="E15" s="679"/>
      <c r="F15" s="679"/>
      <c r="G15" s="679"/>
      <c r="H15" s="679"/>
      <c r="I15" s="687"/>
      <c r="J15" s="1056"/>
      <c r="K15" s="1057"/>
    </row>
    <row r="16" spans="2:11" ht="15" thickBot="1">
      <c r="B16" s="676" t="s">
        <v>767</v>
      </c>
      <c r="C16" s="686" t="s">
        <v>841</v>
      </c>
      <c r="D16" s="679"/>
      <c r="E16" s="679"/>
      <c r="F16" s="679"/>
      <c r="G16" s="679"/>
      <c r="H16" s="679"/>
      <c r="I16" s="687"/>
      <c r="J16" s="1056"/>
      <c r="K16" s="1057"/>
    </row>
    <row r="17" spans="2:11" ht="28.2" thickBot="1">
      <c r="B17" s="676" t="s">
        <v>769</v>
      </c>
      <c r="C17" s="681" t="s">
        <v>539</v>
      </c>
      <c r="D17" s="1126">
        <v>283919941301</v>
      </c>
      <c r="E17" s="1126">
        <v>849237221</v>
      </c>
      <c r="F17" s="1126">
        <v>849237221</v>
      </c>
      <c r="G17" s="688"/>
      <c r="H17" s="688"/>
      <c r="I17" s="1126">
        <v>362189833</v>
      </c>
      <c r="J17" s="1062"/>
      <c r="K17" s="1063"/>
    </row>
    <row r="18" spans="2:11" ht="15" thickBot="1">
      <c r="B18" s="678" t="s">
        <v>771</v>
      </c>
      <c r="C18" s="686" t="s">
        <v>836</v>
      </c>
      <c r="D18" s="679"/>
      <c r="E18" s="679"/>
      <c r="F18" s="679"/>
      <c r="G18" s="687"/>
      <c r="H18" s="687"/>
      <c r="I18" s="679"/>
      <c r="J18" s="1062"/>
      <c r="K18" s="1063"/>
    </row>
    <row r="19" spans="2:11" ht="15" thickBot="1">
      <c r="B19" s="676" t="s">
        <v>773</v>
      </c>
      <c r="C19" s="686" t="s">
        <v>837</v>
      </c>
      <c r="D19" s="679"/>
      <c r="E19" s="679"/>
      <c r="F19" s="679"/>
      <c r="G19" s="687"/>
      <c r="H19" s="687"/>
      <c r="I19" s="679"/>
      <c r="J19" s="1062"/>
      <c r="K19" s="1063"/>
    </row>
    <row r="20" spans="2:11" ht="15" thickBot="1">
      <c r="B20" s="676" t="s">
        <v>774</v>
      </c>
      <c r="C20" s="686" t="s">
        <v>838</v>
      </c>
      <c r="D20" s="679"/>
      <c r="E20" s="679"/>
      <c r="F20" s="679"/>
      <c r="G20" s="687"/>
      <c r="H20" s="687"/>
      <c r="I20" s="679"/>
      <c r="J20" s="1062"/>
      <c r="K20" s="1063"/>
    </row>
    <row r="21" spans="2:11" ht="15" thickBot="1">
      <c r="B21" s="676" t="s">
        <v>775</v>
      </c>
      <c r="C21" s="686" t="s">
        <v>839</v>
      </c>
      <c r="D21" s="679"/>
      <c r="E21" s="679"/>
      <c r="F21" s="679"/>
      <c r="G21" s="687"/>
      <c r="H21" s="687"/>
      <c r="I21" s="679"/>
      <c r="J21" s="1062"/>
      <c r="K21" s="1063"/>
    </row>
    <row r="22" spans="2:11" ht="15" thickBot="1">
      <c r="B22" s="676" t="s">
        <v>776</v>
      </c>
      <c r="C22" s="686" t="s">
        <v>840</v>
      </c>
      <c r="D22" s="679"/>
      <c r="E22" s="679"/>
      <c r="F22" s="679"/>
      <c r="G22" s="687"/>
      <c r="H22" s="687"/>
      <c r="I22" s="679"/>
      <c r="J22" s="1062"/>
      <c r="K22" s="1063"/>
    </row>
    <row r="23" spans="2:11" ht="15" thickBot="1">
      <c r="B23" s="676" t="s">
        <v>777</v>
      </c>
      <c r="C23" s="686" t="s">
        <v>841</v>
      </c>
      <c r="D23" s="679"/>
      <c r="E23" s="679"/>
      <c r="F23" s="679"/>
      <c r="G23" s="687"/>
      <c r="H23" s="687"/>
      <c r="I23" s="679"/>
      <c r="J23" s="1062"/>
      <c r="K23" s="1063"/>
    </row>
    <row r="24" spans="2:11" ht="15" thickBot="1">
      <c r="B24" s="689" t="s">
        <v>778</v>
      </c>
      <c r="C24" s="681" t="s">
        <v>42</v>
      </c>
      <c r="D24" s="1127">
        <v>1720100106104</v>
      </c>
      <c r="E24" s="1127">
        <v>16661144669</v>
      </c>
      <c r="F24" s="1127">
        <v>16661144669</v>
      </c>
      <c r="G24" s="1127">
        <v>1434769803535</v>
      </c>
      <c r="H24" s="1127">
        <v>-11564888115</v>
      </c>
      <c r="I24" s="1127">
        <v>362189833</v>
      </c>
      <c r="J24" s="1127">
        <v>0</v>
      </c>
      <c r="K24" s="1064"/>
    </row>
  </sheetData>
  <mergeCells count="11">
    <mergeCell ref="H8:H9"/>
    <mergeCell ref="F4:G4"/>
    <mergeCell ref="J5:K5"/>
    <mergeCell ref="D6:G6"/>
    <mergeCell ref="H6:H7"/>
    <mergeCell ref="I6:I9"/>
    <mergeCell ref="J6:K9"/>
    <mergeCell ref="E7:F7"/>
    <mergeCell ref="G7:G9"/>
    <mergeCell ref="E8:E9"/>
    <mergeCell ref="F8:F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7104-B290-4088-9BC9-9038B454DDB9}">
  <sheetPr>
    <tabColor rgb="FF00B050"/>
    <pageSetUpPr fitToPage="1"/>
  </sheetPr>
  <dimension ref="B2:I28"/>
  <sheetViews>
    <sheetView showGridLines="0" view="pageLayout" topLeftCell="A19" zoomScaleNormal="100" workbookViewId="0">
      <selection activeCell="C8" sqref="C8"/>
    </sheetView>
  </sheetViews>
  <sheetFormatPr defaultRowHeight="14.4"/>
  <cols>
    <col min="2" max="2" width="4.5546875" customWidth="1"/>
    <col min="3" max="3" width="25" customWidth="1"/>
    <col min="4" max="9" width="15" customWidth="1"/>
  </cols>
  <sheetData>
    <row r="2" spans="2:9" ht="18">
      <c r="B2" s="662" t="s">
        <v>842</v>
      </c>
    </row>
    <row r="3" spans="2:9" ht="16.2" thickBot="1">
      <c r="B3" s="211"/>
      <c r="C3" s="1069"/>
      <c r="D3" s="1069"/>
      <c r="E3" s="1414"/>
      <c r="F3" s="1414"/>
      <c r="G3" s="1069"/>
      <c r="H3" s="1069"/>
      <c r="I3" s="1069"/>
    </row>
    <row r="4" spans="2:9" ht="16.2" thickBot="1">
      <c r="B4" s="1055"/>
      <c r="C4" s="1055"/>
      <c r="D4" s="836" t="s">
        <v>6</v>
      </c>
      <c r="E4" s="1074" t="s">
        <v>7</v>
      </c>
      <c r="F4" s="1074" t="s">
        <v>8</v>
      </c>
      <c r="G4" s="1074" t="s">
        <v>43</v>
      </c>
      <c r="H4" s="1074" t="s">
        <v>44</v>
      </c>
      <c r="I4" s="1074" t="s">
        <v>164</v>
      </c>
    </row>
    <row r="5" spans="2:9" ht="19.5" customHeight="1" thickBot="1">
      <c r="B5" s="1055"/>
      <c r="C5" s="1055"/>
      <c r="D5" s="1380" t="s">
        <v>843</v>
      </c>
      <c r="E5" s="1381"/>
      <c r="F5" s="1381"/>
      <c r="G5" s="1382"/>
      <c r="H5" s="1422" t="s">
        <v>830</v>
      </c>
      <c r="I5" s="1384" t="s">
        <v>832</v>
      </c>
    </row>
    <row r="6" spans="2:9" ht="49.5" customHeight="1" thickBot="1">
      <c r="B6" s="267"/>
      <c r="C6" s="267"/>
      <c r="D6" s="845"/>
      <c r="E6" s="1380" t="s">
        <v>833</v>
      </c>
      <c r="F6" s="1422"/>
      <c r="G6" s="1067" t="s">
        <v>844</v>
      </c>
      <c r="H6" s="1423"/>
      <c r="I6" s="1425"/>
    </row>
    <row r="7" spans="2:9" ht="15.6">
      <c r="B7" s="1055"/>
      <c r="C7" s="1055"/>
      <c r="D7" s="846"/>
      <c r="E7" s="1426"/>
      <c r="F7" s="1384" t="s">
        <v>814</v>
      </c>
      <c r="G7" s="1426"/>
      <c r="H7" s="1423"/>
      <c r="I7" s="1425"/>
    </row>
    <row r="8" spans="2:9" ht="16.2" thickBot="1">
      <c r="B8" s="1055"/>
      <c r="C8" s="1055"/>
      <c r="D8" s="847"/>
      <c r="E8" s="1427"/>
      <c r="F8" s="1428"/>
      <c r="G8" s="1429"/>
      <c r="H8" s="1424"/>
      <c r="I8" s="1385"/>
    </row>
    <row r="9" spans="2:9" ht="15" thickBot="1">
      <c r="B9" s="840" t="s">
        <v>474</v>
      </c>
      <c r="C9" s="1066" t="s">
        <v>845</v>
      </c>
      <c r="D9" s="1128">
        <v>4806670174</v>
      </c>
      <c r="E9" s="1128">
        <v>120061498</v>
      </c>
      <c r="F9" s="1128">
        <v>120061498</v>
      </c>
      <c r="G9" s="1128">
        <v>4806670174</v>
      </c>
      <c r="H9" s="1128">
        <v>-152466917</v>
      </c>
      <c r="I9" s="1128">
        <v>0</v>
      </c>
    </row>
    <row r="10" spans="2:9" ht="15" thickBot="1">
      <c r="B10" s="848" t="s">
        <v>476</v>
      </c>
      <c r="C10" s="682" t="s">
        <v>846</v>
      </c>
      <c r="D10" s="1128">
        <v>218186778</v>
      </c>
      <c r="E10" s="1128">
        <v>8073216</v>
      </c>
      <c r="F10" s="1128">
        <v>8073216</v>
      </c>
      <c r="G10" s="1128">
        <v>218186778</v>
      </c>
      <c r="H10" s="1128">
        <v>-9554984</v>
      </c>
      <c r="I10" s="1128">
        <v>0</v>
      </c>
    </row>
    <row r="11" spans="2:9" ht="15" thickBot="1">
      <c r="B11" s="848" t="s">
        <v>759</v>
      </c>
      <c r="C11" s="682" t="s">
        <v>847</v>
      </c>
      <c r="D11" s="1128">
        <v>52167183064</v>
      </c>
      <c r="E11" s="1128">
        <v>2300950414</v>
      </c>
      <c r="F11" s="1128">
        <v>2300950414</v>
      </c>
      <c r="G11" s="1128">
        <v>52167183064</v>
      </c>
      <c r="H11" s="1128">
        <v>-2211751862</v>
      </c>
      <c r="I11" s="1128">
        <v>0</v>
      </c>
    </row>
    <row r="12" spans="2:9" ht="24.6" thickBot="1">
      <c r="B12" s="848" t="s">
        <v>761</v>
      </c>
      <c r="C12" s="682" t="s">
        <v>848</v>
      </c>
      <c r="D12" s="1128">
        <v>3569945406</v>
      </c>
      <c r="E12" s="1128">
        <v>895115897</v>
      </c>
      <c r="F12" s="1128">
        <v>895115897</v>
      </c>
      <c r="G12" s="1128">
        <v>3569945406</v>
      </c>
      <c r="H12" s="1128">
        <v>-188626085</v>
      </c>
      <c r="I12" s="1128">
        <v>0</v>
      </c>
    </row>
    <row r="13" spans="2:9" ht="15" thickBot="1">
      <c r="B13" s="848" t="s">
        <v>763</v>
      </c>
      <c r="C13" s="682" t="s">
        <v>849</v>
      </c>
      <c r="D13" s="1128">
        <v>4771753308</v>
      </c>
      <c r="E13" s="1128">
        <v>34316190</v>
      </c>
      <c r="F13" s="1128">
        <v>34316190</v>
      </c>
      <c r="G13" s="1128">
        <v>4771753308</v>
      </c>
      <c r="H13" s="1128">
        <v>-38283957</v>
      </c>
      <c r="I13" s="1128">
        <v>0</v>
      </c>
    </row>
    <row r="14" spans="2:9" ht="15" thickBot="1">
      <c r="B14" s="848" t="s">
        <v>765</v>
      </c>
      <c r="C14" s="682" t="s">
        <v>850</v>
      </c>
      <c r="D14" s="1128">
        <v>11933602450</v>
      </c>
      <c r="E14" s="1128">
        <v>494426095</v>
      </c>
      <c r="F14" s="1128">
        <v>494426095</v>
      </c>
      <c r="G14" s="1128">
        <v>11933602450</v>
      </c>
      <c r="H14" s="1128">
        <v>-431486742</v>
      </c>
      <c r="I14" s="1128">
        <v>0</v>
      </c>
    </row>
    <row r="15" spans="2:9" ht="15" thickBot="1">
      <c r="B15" s="848" t="s">
        <v>767</v>
      </c>
      <c r="C15" s="682" t="s">
        <v>851</v>
      </c>
      <c r="D15" s="1128">
        <v>43411544019</v>
      </c>
      <c r="E15" s="1128">
        <v>1018830952</v>
      </c>
      <c r="F15" s="1128">
        <v>1018830952</v>
      </c>
      <c r="G15" s="1128">
        <v>43411544019</v>
      </c>
      <c r="H15" s="1128">
        <v>-994737870</v>
      </c>
      <c r="I15" s="1128">
        <v>0</v>
      </c>
    </row>
    <row r="16" spans="2:9" ht="15" thickBot="1">
      <c r="B16" s="848" t="s">
        <v>769</v>
      </c>
      <c r="C16" s="682" t="s">
        <v>852</v>
      </c>
      <c r="D16" s="1128">
        <v>23494861991</v>
      </c>
      <c r="E16" s="1128">
        <v>605417885</v>
      </c>
      <c r="F16" s="1128">
        <v>605417885</v>
      </c>
      <c r="G16" s="1128">
        <v>23494861991</v>
      </c>
      <c r="H16" s="1128">
        <v>-414885487</v>
      </c>
      <c r="I16" s="1128">
        <v>0</v>
      </c>
    </row>
    <row r="17" spans="2:9" ht="24.6" thickBot="1">
      <c r="B17" s="843" t="s">
        <v>771</v>
      </c>
      <c r="C17" s="682" t="s">
        <v>853</v>
      </c>
      <c r="D17" s="1128">
        <v>2385192550</v>
      </c>
      <c r="E17" s="1128">
        <v>883852052</v>
      </c>
      <c r="F17" s="1128">
        <v>883852052</v>
      </c>
      <c r="G17" s="1128">
        <v>2385192550</v>
      </c>
      <c r="H17" s="1128">
        <v>-193361113</v>
      </c>
      <c r="I17" s="1128">
        <v>0</v>
      </c>
    </row>
    <row r="18" spans="2:9" ht="15" thickBot="1">
      <c r="B18" s="848" t="s">
        <v>773</v>
      </c>
      <c r="C18" s="682" t="s">
        <v>854</v>
      </c>
      <c r="D18" s="1128">
        <v>6322216924</v>
      </c>
      <c r="E18" s="1128">
        <v>173624979</v>
      </c>
      <c r="F18" s="1128">
        <v>173624979</v>
      </c>
      <c r="G18" s="1128">
        <v>6322216924</v>
      </c>
      <c r="H18" s="1128">
        <v>-154938976</v>
      </c>
      <c r="I18" s="1128">
        <v>0</v>
      </c>
    </row>
    <row r="19" spans="2:9" ht="15" thickBot="1">
      <c r="B19" s="848" t="s">
        <v>774</v>
      </c>
      <c r="C19" s="682" t="s">
        <v>855</v>
      </c>
      <c r="D19" s="1128">
        <v>31993231</v>
      </c>
      <c r="E19" s="1128">
        <v>0</v>
      </c>
      <c r="F19" s="1128">
        <v>0</v>
      </c>
      <c r="G19" s="1128">
        <v>31993231</v>
      </c>
      <c r="H19" s="1128">
        <v>-163350</v>
      </c>
      <c r="I19" s="1128">
        <v>0</v>
      </c>
    </row>
    <row r="20" spans="2:9" ht="15" thickBot="1">
      <c r="B20" s="848" t="s">
        <v>775</v>
      </c>
      <c r="C20" s="682" t="s">
        <v>856</v>
      </c>
      <c r="D20" s="1128">
        <v>58858646806</v>
      </c>
      <c r="E20" s="1128">
        <v>435213124</v>
      </c>
      <c r="F20" s="1128">
        <v>435213124</v>
      </c>
      <c r="G20" s="1128">
        <v>58858646806</v>
      </c>
      <c r="H20" s="1128">
        <v>-742748018</v>
      </c>
      <c r="I20" s="1128">
        <v>0</v>
      </c>
    </row>
    <row r="21" spans="2:9" ht="24.6" thickBot="1">
      <c r="B21" s="848" t="s">
        <v>776</v>
      </c>
      <c r="C21" s="682" t="s">
        <v>857</v>
      </c>
      <c r="D21" s="1128">
        <v>12998715393</v>
      </c>
      <c r="E21" s="1128">
        <v>800370468</v>
      </c>
      <c r="F21" s="1128">
        <v>800370468</v>
      </c>
      <c r="G21" s="1128">
        <v>12998715393</v>
      </c>
      <c r="H21" s="1128">
        <v>-632669994</v>
      </c>
      <c r="I21" s="1128">
        <v>0</v>
      </c>
    </row>
    <row r="22" spans="2:9" ht="24.6" thickBot="1">
      <c r="B22" s="848" t="s">
        <v>777</v>
      </c>
      <c r="C22" s="682" t="s">
        <v>858</v>
      </c>
      <c r="D22" s="1128">
        <v>3542454221</v>
      </c>
      <c r="E22" s="1128">
        <v>150695698</v>
      </c>
      <c r="F22" s="1128">
        <v>150695698</v>
      </c>
      <c r="G22" s="1128">
        <v>3542454221</v>
      </c>
      <c r="H22" s="1128">
        <v>-120055441</v>
      </c>
      <c r="I22" s="1128">
        <v>0</v>
      </c>
    </row>
    <row r="23" spans="2:9" ht="24.6" thickBot="1">
      <c r="B23" s="843" t="s">
        <v>778</v>
      </c>
      <c r="C23" s="682" t="s">
        <v>859</v>
      </c>
      <c r="D23" s="1128">
        <v>33381203</v>
      </c>
      <c r="E23" s="1128">
        <v>0</v>
      </c>
      <c r="F23" s="1128">
        <v>0</v>
      </c>
      <c r="G23" s="1128">
        <v>33381203</v>
      </c>
      <c r="H23" s="1128">
        <v>-2176036</v>
      </c>
      <c r="I23" s="1128">
        <v>0</v>
      </c>
    </row>
    <row r="24" spans="2:9" ht="15" thickBot="1">
      <c r="B24" s="848" t="s">
        <v>779</v>
      </c>
      <c r="C24" s="682" t="s">
        <v>860</v>
      </c>
      <c r="D24" s="1128">
        <v>383154972</v>
      </c>
      <c r="E24" s="1128">
        <v>7596805</v>
      </c>
      <c r="F24" s="1128">
        <v>7596805</v>
      </c>
      <c r="G24" s="1128">
        <v>383154972</v>
      </c>
      <c r="H24" s="1128">
        <v>-7971991</v>
      </c>
      <c r="I24" s="1128">
        <v>0</v>
      </c>
    </row>
    <row r="25" spans="2:9" ht="15" thickBot="1">
      <c r="B25" s="848" t="s">
        <v>780</v>
      </c>
      <c r="C25" s="682" t="s">
        <v>861</v>
      </c>
      <c r="D25" s="1128">
        <v>924335218</v>
      </c>
      <c r="E25" s="1128">
        <v>4290994</v>
      </c>
      <c r="F25" s="1128">
        <v>4290994</v>
      </c>
      <c r="G25" s="1128">
        <v>924335218</v>
      </c>
      <c r="H25" s="1128">
        <v>-27441274</v>
      </c>
      <c r="I25" s="1128">
        <v>0</v>
      </c>
    </row>
    <row r="26" spans="2:9" ht="24.6" thickBot="1">
      <c r="B26" s="848" t="s">
        <v>781</v>
      </c>
      <c r="C26" s="682" t="s">
        <v>862</v>
      </c>
      <c r="D26" s="1128">
        <v>381903318</v>
      </c>
      <c r="E26" s="1128">
        <v>31886882</v>
      </c>
      <c r="F26" s="1128">
        <v>31886882</v>
      </c>
      <c r="G26" s="1128">
        <v>381903318</v>
      </c>
      <c r="H26" s="1128">
        <v>-16373821</v>
      </c>
      <c r="I26" s="1128">
        <v>0</v>
      </c>
    </row>
    <row r="27" spans="2:9" ht="15" thickBot="1">
      <c r="B27" s="848" t="s">
        <v>782</v>
      </c>
      <c r="C27" s="682" t="s">
        <v>863</v>
      </c>
      <c r="D27" s="1128">
        <v>12941230787</v>
      </c>
      <c r="E27" s="1128">
        <v>631001475</v>
      </c>
      <c r="F27" s="1128">
        <v>631001475</v>
      </c>
      <c r="G27" s="1128">
        <v>12941230787</v>
      </c>
      <c r="H27" s="1128">
        <v>-331247952</v>
      </c>
      <c r="I27" s="1128">
        <v>0</v>
      </c>
    </row>
    <row r="28" spans="2:9" ht="15" thickBot="1">
      <c r="B28" s="849" t="s">
        <v>783</v>
      </c>
      <c r="C28" s="684" t="s">
        <v>42</v>
      </c>
      <c r="D28" s="1106">
        <v>243176971813</v>
      </c>
      <c r="E28" s="1106">
        <v>8595724624</v>
      </c>
      <c r="F28" s="1106">
        <v>8595724624</v>
      </c>
      <c r="G28" s="1106">
        <v>243176971813</v>
      </c>
      <c r="H28" s="1106">
        <v>-6670941870</v>
      </c>
      <c r="I28" s="1106">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&amp;C&amp;"Calibri"&amp;10&amp;K000000Public&amp;1#_x000D_&amp;"Calibri"&amp;11&amp;K000000&amp;"Calibri"&amp;11&amp;K000000CS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B3B8-B6BC-4EE6-A067-EB7F398DDD55}">
  <sheetPr>
    <tabColor rgb="FF00B050"/>
  </sheetPr>
  <dimension ref="A2:N23"/>
  <sheetViews>
    <sheetView showGridLines="0" view="pageLayout" topLeftCell="A13" zoomScaleNormal="100" workbookViewId="0">
      <selection activeCell="C8" sqref="C8"/>
    </sheetView>
  </sheetViews>
  <sheetFormatPr defaultRowHeight="14.4"/>
  <cols>
    <col min="1" max="1" width="4.44140625" customWidth="1"/>
    <col min="2" max="2" width="25.77734375" customWidth="1"/>
    <col min="3" max="4" width="7.5546875" customWidth="1"/>
    <col min="6" max="6" width="6.5546875" customWidth="1"/>
    <col min="7" max="7" width="11.77734375" customWidth="1"/>
    <col min="8" max="8" width="6.44140625" customWidth="1"/>
    <col min="12" max="13" width="8.5546875" customWidth="1"/>
  </cols>
  <sheetData>
    <row r="2" spans="1:14" ht="18">
      <c r="A2" s="662" t="s">
        <v>732</v>
      </c>
    </row>
    <row r="3" spans="1:14" ht="16.2" thickBot="1">
      <c r="A3" s="211"/>
      <c r="B3" s="1069"/>
      <c r="C3" s="1069"/>
      <c r="D3" s="1069"/>
      <c r="E3" s="1069"/>
      <c r="F3" s="1069"/>
      <c r="G3" s="1069"/>
      <c r="H3" s="1069"/>
      <c r="I3" s="1069"/>
      <c r="J3" s="1069"/>
      <c r="K3" s="1069"/>
      <c r="L3" s="1069"/>
      <c r="M3" s="1069"/>
      <c r="N3" s="1069"/>
    </row>
    <row r="4" spans="1:14" ht="16.2" thickBot="1">
      <c r="A4" s="211"/>
      <c r="B4" s="268"/>
      <c r="C4" s="704" t="s">
        <v>6</v>
      </c>
      <c r="D4" s="705" t="s">
        <v>7</v>
      </c>
      <c r="E4" s="705" t="s">
        <v>8</v>
      </c>
      <c r="F4" s="705" t="s">
        <v>43</v>
      </c>
      <c r="G4" s="705" t="s">
        <v>44</v>
      </c>
      <c r="H4" s="705" t="s">
        <v>164</v>
      </c>
      <c r="I4" s="705" t="s">
        <v>165</v>
      </c>
      <c r="J4" s="705" t="s">
        <v>199</v>
      </c>
      <c r="K4" s="705" t="s">
        <v>454</v>
      </c>
      <c r="L4" s="705" t="s">
        <v>455</v>
      </c>
      <c r="M4" s="705" t="s">
        <v>456</v>
      </c>
      <c r="N4" s="705" t="s">
        <v>457</v>
      </c>
    </row>
    <row r="5" spans="1:14" ht="21" customHeight="1" thickBot="1">
      <c r="A5" s="1055"/>
      <c r="B5" s="1055"/>
      <c r="C5" s="706" t="s">
        <v>757</v>
      </c>
      <c r="D5" s="707"/>
      <c r="E5" s="707"/>
      <c r="F5" s="707"/>
      <c r="G5" s="707"/>
      <c r="H5" s="707"/>
      <c r="I5" s="707"/>
      <c r="J5" s="707"/>
      <c r="K5" s="707"/>
      <c r="L5" s="707"/>
      <c r="M5" s="707"/>
      <c r="N5" s="708"/>
    </row>
    <row r="6" spans="1:14" ht="23.25" customHeight="1" thickBot="1">
      <c r="A6" s="1055"/>
      <c r="B6" s="1055"/>
      <c r="C6" s="709"/>
      <c r="D6" s="710" t="s">
        <v>864</v>
      </c>
      <c r="E6" s="711"/>
      <c r="F6" s="710" t="s">
        <v>865</v>
      </c>
      <c r="G6" s="1080"/>
      <c r="H6" s="1080"/>
      <c r="I6" s="1080"/>
      <c r="J6" s="1080"/>
      <c r="K6" s="1080"/>
      <c r="L6" s="1080"/>
      <c r="M6" s="1080"/>
      <c r="N6" s="1066"/>
    </row>
    <row r="7" spans="1:14" ht="19.5" customHeight="1" thickBot="1">
      <c r="A7" s="1055"/>
      <c r="B7" s="1055"/>
      <c r="C7" s="709"/>
      <c r="D7" s="709"/>
      <c r="E7" s="712"/>
      <c r="F7" s="709"/>
      <c r="G7" s="1384" t="s">
        <v>822</v>
      </c>
      <c r="H7" s="1430" t="s">
        <v>866</v>
      </c>
      <c r="I7" s="1431"/>
      <c r="J7" s="1431"/>
      <c r="K7" s="1431"/>
      <c r="L7" s="1431"/>
      <c r="M7" s="1431"/>
      <c r="N7" s="1432"/>
    </row>
    <row r="8" spans="1:14" ht="82.5" customHeight="1" thickBot="1">
      <c r="A8" s="1055"/>
      <c r="B8" s="1055"/>
      <c r="C8" s="709"/>
      <c r="D8" s="709"/>
      <c r="E8" s="713" t="s">
        <v>867</v>
      </c>
      <c r="F8" s="714"/>
      <c r="G8" s="1428"/>
      <c r="H8" s="715"/>
      <c r="I8" s="1067" t="s">
        <v>868</v>
      </c>
      <c r="J8" s="1067" t="s">
        <v>869</v>
      </c>
      <c r="K8" s="1067" t="s">
        <v>1961</v>
      </c>
      <c r="L8" s="1067" t="s">
        <v>870</v>
      </c>
      <c r="M8" s="1067" t="s">
        <v>871</v>
      </c>
      <c r="N8" s="1067" t="s">
        <v>872</v>
      </c>
    </row>
    <row r="9" spans="1:14" ht="15" thickBot="1">
      <c r="A9" s="716" t="s">
        <v>474</v>
      </c>
      <c r="B9" s="717" t="s">
        <v>843</v>
      </c>
      <c r="C9" s="1129">
        <v>0</v>
      </c>
      <c r="D9" s="1129">
        <v>0</v>
      </c>
      <c r="E9" s="1129">
        <v>0</v>
      </c>
      <c r="F9" s="1129">
        <v>0</v>
      </c>
      <c r="G9" s="1129">
        <v>0</v>
      </c>
      <c r="H9" s="1129">
        <v>0</v>
      </c>
      <c r="I9" s="1129">
        <v>0</v>
      </c>
      <c r="J9" s="1129">
        <v>0</v>
      </c>
      <c r="K9" s="1129">
        <v>0</v>
      </c>
      <c r="L9" s="1129">
        <v>0</v>
      </c>
      <c r="M9" s="1129">
        <v>0</v>
      </c>
      <c r="N9" s="1129">
        <v>0</v>
      </c>
    </row>
    <row r="10" spans="1:14" ht="15" thickBot="1">
      <c r="A10" s="718" t="s">
        <v>476</v>
      </c>
      <c r="B10" s="719" t="s">
        <v>873</v>
      </c>
      <c r="C10" s="1128">
        <v>0</v>
      </c>
      <c r="D10" s="1128">
        <v>0</v>
      </c>
      <c r="E10" s="1128">
        <v>0</v>
      </c>
      <c r="F10" s="1128">
        <v>0</v>
      </c>
      <c r="G10" s="1128">
        <v>0</v>
      </c>
      <c r="H10" s="1128">
        <v>0</v>
      </c>
      <c r="I10" s="1128">
        <v>0</v>
      </c>
      <c r="J10" s="1128">
        <v>0</v>
      </c>
      <c r="K10" s="1128">
        <v>0</v>
      </c>
      <c r="L10" s="1128">
        <v>0</v>
      </c>
      <c r="M10" s="1128">
        <v>0</v>
      </c>
      <c r="N10" s="1128">
        <v>0</v>
      </c>
    </row>
    <row r="11" spans="1:14" ht="32.25" customHeight="1" thickBot="1">
      <c r="A11" s="718" t="s">
        <v>759</v>
      </c>
      <c r="B11" s="720" t="s">
        <v>874</v>
      </c>
      <c r="C11" s="1129">
        <v>0</v>
      </c>
      <c r="D11" s="1129">
        <v>0</v>
      </c>
      <c r="E11" s="1129">
        <v>0</v>
      </c>
      <c r="F11" s="1129">
        <v>0</v>
      </c>
      <c r="G11" s="1129">
        <v>0</v>
      </c>
      <c r="H11" s="1129">
        <v>0</v>
      </c>
      <c r="I11" s="1129">
        <v>0</v>
      </c>
      <c r="J11" s="1129">
        <v>0</v>
      </c>
      <c r="K11" s="1129">
        <v>0</v>
      </c>
      <c r="L11" s="1129">
        <v>0</v>
      </c>
      <c r="M11" s="1129">
        <v>0</v>
      </c>
      <c r="N11" s="1129">
        <v>0</v>
      </c>
    </row>
    <row r="12" spans="1:14" ht="62.25" customHeight="1" thickBot="1">
      <c r="A12" s="718" t="s">
        <v>761</v>
      </c>
      <c r="B12" s="721" t="s">
        <v>875</v>
      </c>
      <c r="C12" s="1129">
        <v>0</v>
      </c>
      <c r="D12" s="1129">
        <v>0</v>
      </c>
      <c r="E12" s="1130"/>
      <c r="F12" s="1129">
        <v>0</v>
      </c>
      <c r="G12" s="1129">
        <v>0</v>
      </c>
      <c r="H12" s="1129">
        <v>0</v>
      </c>
      <c r="I12" s="1130"/>
      <c r="J12" s="1130"/>
      <c r="K12" s="1130"/>
      <c r="L12" s="1130"/>
      <c r="M12" s="1130"/>
      <c r="N12" s="1130"/>
    </row>
    <row r="13" spans="1:14" ht="68.25" customHeight="1" thickBot="1">
      <c r="A13" s="718" t="s">
        <v>763</v>
      </c>
      <c r="B13" s="721" t="s">
        <v>876</v>
      </c>
      <c r="C13" s="1129">
        <v>0</v>
      </c>
      <c r="D13" s="1129">
        <v>0</v>
      </c>
      <c r="E13" s="1130"/>
      <c r="F13" s="1129">
        <v>0</v>
      </c>
      <c r="G13" s="1129">
        <v>0</v>
      </c>
      <c r="H13" s="1129">
        <v>0</v>
      </c>
      <c r="I13" s="1130"/>
      <c r="J13" s="1130"/>
      <c r="K13" s="1130"/>
      <c r="L13" s="1130"/>
      <c r="M13" s="1130"/>
      <c r="N13" s="1130"/>
    </row>
    <row r="14" spans="1:14" ht="51.75" customHeight="1" thickBot="1">
      <c r="A14" s="718" t="s">
        <v>765</v>
      </c>
      <c r="B14" s="721" t="s">
        <v>877</v>
      </c>
      <c r="C14" s="1129">
        <v>0</v>
      </c>
      <c r="D14" s="1129">
        <v>0</v>
      </c>
      <c r="E14" s="1130"/>
      <c r="F14" s="1129">
        <v>0</v>
      </c>
      <c r="G14" s="1129">
        <v>0</v>
      </c>
      <c r="H14" s="1129">
        <v>0</v>
      </c>
      <c r="I14" s="1130"/>
      <c r="J14" s="1130"/>
      <c r="K14" s="1130"/>
      <c r="L14" s="1130"/>
      <c r="M14" s="1130"/>
      <c r="N14" s="1130"/>
    </row>
    <row r="15" spans="1:14" ht="35.25" customHeight="1" thickBot="1">
      <c r="A15" s="722" t="s">
        <v>767</v>
      </c>
      <c r="B15" s="690" t="s">
        <v>878</v>
      </c>
      <c r="C15" s="1128">
        <v>0</v>
      </c>
      <c r="D15" s="1128">
        <v>0</v>
      </c>
      <c r="E15" s="1128">
        <v>0</v>
      </c>
      <c r="F15" s="1128">
        <v>0</v>
      </c>
      <c r="G15" s="1128">
        <v>0</v>
      </c>
      <c r="H15" s="1128">
        <v>0</v>
      </c>
      <c r="I15" s="1128">
        <v>0</v>
      </c>
      <c r="J15" s="1128">
        <v>0</v>
      </c>
      <c r="K15" s="1128">
        <v>0</v>
      </c>
      <c r="L15" s="1128">
        <v>0</v>
      </c>
      <c r="M15" s="1128">
        <v>0</v>
      </c>
      <c r="N15" s="1128">
        <v>0</v>
      </c>
    </row>
    <row r="16" spans="1:14" ht="15" thickBot="1">
      <c r="A16" s="722" t="s">
        <v>769</v>
      </c>
      <c r="B16" s="690" t="s">
        <v>879</v>
      </c>
      <c r="C16" s="1131"/>
      <c r="D16" s="1131"/>
      <c r="E16" s="1131"/>
      <c r="F16" s="1131"/>
      <c r="G16" s="1131"/>
      <c r="H16" s="1131"/>
      <c r="I16" s="1131"/>
      <c r="J16" s="1131"/>
      <c r="K16" s="1131"/>
      <c r="L16" s="1131"/>
      <c r="M16" s="1131"/>
      <c r="N16" s="1131"/>
    </row>
    <row r="17" spans="1:14" ht="31.5" customHeight="1" thickBot="1">
      <c r="A17" s="718" t="s">
        <v>771</v>
      </c>
      <c r="B17" s="719" t="s">
        <v>880</v>
      </c>
      <c r="C17" s="1132">
        <v>0</v>
      </c>
      <c r="D17" s="1132">
        <v>0</v>
      </c>
      <c r="E17" s="1132">
        <v>0</v>
      </c>
      <c r="F17" s="1132">
        <v>0</v>
      </c>
      <c r="G17" s="1132">
        <v>0</v>
      </c>
      <c r="H17" s="1132">
        <v>0</v>
      </c>
      <c r="I17" s="1132">
        <v>0</v>
      </c>
      <c r="J17" s="1132">
        <v>0</v>
      </c>
      <c r="K17" s="1132">
        <v>0</v>
      </c>
      <c r="L17" s="1132">
        <v>0</v>
      </c>
      <c r="M17" s="1132">
        <v>0</v>
      </c>
      <c r="N17" s="1132">
        <v>0</v>
      </c>
    </row>
    <row r="18" spans="1:14" ht="30.75" customHeight="1" thickBot="1">
      <c r="A18" s="718" t="s">
        <v>773</v>
      </c>
      <c r="B18" s="720" t="s">
        <v>881</v>
      </c>
      <c r="C18" s="1132">
        <v>0</v>
      </c>
      <c r="D18" s="1132">
        <v>0</v>
      </c>
      <c r="E18" s="1132">
        <v>0</v>
      </c>
      <c r="F18" s="1132">
        <v>0</v>
      </c>
      <c r="G18" s="1132">
        <v>0</v>
      </c>
      <c r="H18" s="1132">
        <v>0</v>
      </c>
      <c r="I18" s="1132">
        <v>0</v>
      </c>
      <c r="J18" s="1132">
        <v>0</v>
      </c>
      <c r="K18" s="1132">
        <v>0</v>
      </c>
      <c r="L18" s="1132">
        <v>0</v>
      </c>
      <c r="M18" s="1132">
        <v>0</v>
      </c>
      <c r="N18" s="1132">
        <v>0</v>
      </c>
    </row>
    <row r="19" spans="1:14" ht="31.5" customHeight="1" thickBot="1">
      <c r="A19" s="718" t="s">
        <v>774</v>
      </c>
      <c r="B19" s="719" t="s">
        <v>882</v>
      </c>
      <c r="C19" s="1132">
        <v>0</v>
      </c>
      <c r="D19" s="1132">
        <v>0</v>
      </c>
      <c r="E19" s="1132">
        <v>0</v>
      </c>
      <c r="F19" s="1132">
        <v>0</v>
      </c>
      <c r="G19" s="1132">
        <v>0</v>
      </c>
      <c r="H19" s="1132">
        <v>0</v>
      </c>
      <c r="I19" s="1132"/>
      <c r="J19" s="1132"/>
      <c r="K19" s="1132"/>
      <c r="L19" s="1132"/>
      <c r="M19" s="1132"/>
      <c r="N19" s="1132"/>
    </row>
    <row r="20" spans="1:14" ht="29.25" customHeight="1" thickBot="1">
      <c r="A20" s="718" t="s">
        <v>775</v>
      </c>
      <c r="B20" s="720" t="s">
        <v>881</v>
      </c>
      <c r="C20" s="1132">
        <v>0</v>
      </c>
      <c r="D20" s="1132">
        <v>0</v>
      </c>
      <c r="E20" s="1132">
        <v>0</v>
      </c>
      <c r="F20" s="1132">
        <v>0</v>
      </c>
      <c r="G20" s="1132">
        <v>0</v>
      </c>
      <c r="H20" s="1132">
        <v>0</v>
      </c>
      <c r="I20" s="1132"/>
      <c r="J20" s="1132"/>
      <c r="K20" s="1132"/>
      <c r="L20" s="1132"/>
      <c r="M20" s="1132"/>
      <c r="N20" s="1132"/>
    </row>
    <row r="21" spans="1:14" ht="15" thickBot="1">
      <c r="A21" s="722" t="s">
        <v>776</v>
      </c>
      <c r="B21" s="690" t="s">
        <v>883</v>
      </c>
      <c r="C21" s="1132">
        <v>0</v>
      </c>
      <c r="D21" s="1132">
        <v>0</v>
      </c>
      <c r="E21" s="1132">
        <v>0</v>
      </c>
      <c r="F21" s="1132">
        <v>0</v>
      </c>
      <c r="G21" s="1132">
        <v>0</v>
      </c>
      <c r="H21" s="1132">
        <v>0</v>
      </c>
      <c r="I21" s="1132">
        <v>0</v>
      </c>
      <c r="J21" s="1132">
        <v>0</v>
      </c>
      <c r="K21" s="1132">
        <v>0</v>
      </c>
      <c r="L21" s="1132">
        <v>0</v>
      </c>
      <c r="M21" s="1132">
        <v>0</v>
      </c>
      <c r="N21" s="1132">
        <v>0</v>
      </c>
    </row>
    <row r="22" spans="1:14" ht="15" thickBot="1">
      <c r="A22" s="722" t="s">
        <v>777</v>
      </c>
      <c r="B22" s="690" t="s">
        <v>746</v>
      </c>
      <c r="C22" s="1132">
        <v>0</v>
      </c>
      <c r="D22" s="1132">
        <v>0</v>
      </c>
      <c r="E22" s="1132">
        <v>0</v>
      </c>
      <c r="F22" s="1132">
        <v>0</v>
      </c>
      <c r="G22" s="1132">
        <v>0</v>
      </c>
      <c r="H22" s="1132">
        <v>0</v>
      </c>
      <c r="I22" s="1132">
        <v>0</v>
      </c>
      <c r="J22" s="1132">
        <v>0</v>
      </c>
      <c r="K22" s="1132">
        <v>0</v>
      </c>
      <c r="L22" s="1132">
        <v>0</v>
      </c>
      <c r="M22" s="1132">
        <v>0</v>
      </c>
      <c r="N22" s="1132">
        <v>0</v>
      </c>
    </row>
    <row r="23" spans="1:14">
      <c r="C23" s="1004"/>
      <c r="D23" s="1004"/>
      <c r="E23" s="1004"/>
      <c r="F23" s="1004"/>
      <c r="G23" s="1004"/>
      <c r="H23" s="1004"/>
      <c r="I23" s="1004"/>
      <c r="J23" s="1004"/>
      <c r="K23" s="1004"/>
      <c r="L23" s="1004"/>
      <c r="M23" s="1004"/>
      <c r="N23" s="1004"/>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&amp;C&amp;"Calibri"&amp;10&amp;K000000Internal&amp;1#_x000D_&amp;"Calibri"&amp;11&amp;K000000CS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9C83-0573-426D-9955-3CD70B8BA824}">
  <sheetPr>
    <tabColor rgb="FF00B050"/>
  </sheetPr>
  <dimension ref="A1:E14"/>
  <sheetViews>
    <sheetView showGridLines="0" view="pageLayout" topLeftCell="A4" zoomScaleNormal="100" workbookViewId="0">
      <selection activeCell="C8" sqref="C8"/>
    </sheetView>
  </sheetViews>
  <sheetFormatPr defaultRowHeight="14.4"/>
  <cols>
    <col min="1" max="1" width="4.5546875" customWidth="1"/>
    <col min="2" max="3" width="26.44140625" customWidth="1"/>
    <col min="4" max="5" width="27" customWidth="1"/>
  </cols>
  <sheetData>
    <row r="1" spans="1:5" ht="18">
      <c r="A1" s="662" t="s">
        <v>733</v>
      </c>
    </row>
    <row r="2" spans="1:5" ht="16.2" thickBot="1">
      <c r="A2" s="1439"/>
      <c r="B2" s="1439"/>
      <c r="C2" s="269"/>
      <c r="D2" s="270"/>
      <c r="E2" s="270"/>
    </row>
    <row r="3" spans="1:5" ht="16.2" thickBot="1">
      <c r="A3" s="1439"/>
      <c r="B3" s="1439"/>
      <c r="C3" s="268"/>
      <c r="D3" s="693" t="s">
        <v>6</v>
      </c>
      <c r="E3" s="693" t="s">
        <v>7</v>
      </c>
    </row>
    <row r="4" spans="1:5" ht="15.6">
      <c r="A4" s="1439"/>
      <c r="B4" s="1439"/>
      <c r="C4" s="1069"/>
      <c r="D4" s="1396" t="s">
        <v>884</v>
      </c>
      <c r="E4" s="1398"/>
    </row>
    <row r="5" spans="1:5" ht="16.2" thickBot="1">
      <c r="A5" s="1439"/>
      <c r="B5" s="1439"/>
      <c r="C5" s="256"/>
      <c r="D5" s="1417"/>
      <c r="E5" s="1418"/>
    </row>
    <row r="6" spans="1:5" ht="16.2" thickBot="1">
      <c r="A6" s="1414"/>
      <c r="B6" s="1414"/>
      <c r="C6" s="257"/>
      <c r="D6" s="1060" t="s">
        <v>885</v>
      </c>
      <c r="E6" s="1051" t="s">
        <v>886</v>
      </c>
    </row>
    <row r="7" spans="1:5" ht="15" thickBot="1">
      <c r="A7" s="850" t="s">
        <v>474</v>
      </c>
      <c r="B7" s="1437" t="s">
        <v>887</v>
      </c>
      <c r="C7" s="1438"/>
      <c r="D7" s="1116">
        <v>0</v>
      </c>
      <c r="E7" s="1116">
        <v>0</v>
      </c>
    </row>
    <row r="8" spans="1:5" ht="15" thickBot="1">
      <c r="A8" s="851" t="s">
        <v>476</v>
      </c>
      <c r="B8" s="1437" t="s">
        <v>888</v>
      </c>
      <c r="C8" s="1438"/>
      <c r="D8" s="1116">
        <v>20749034</v>
      </c>
      <c r="E8" s="1116">
        <v>-397442</v>
      </c>
    </row>
    <row r="9" spans="1:5" ht="15" thickBot="1">
      <c r="A9" s="852" t="s">
        <v>759</v>
      </c>
      <c r="B9" s="1433" t="s">
        <v>889</v>
      </c>
      <c r="C9" s="1434"/>
      <c r="D9" s="1116">
        <v>0</v>
      </c>
      <c r="E9" s="1116">
        <v>0</v>
      </c>
    </row>
    <row r="10" spans="1:5" ht="15" thickBot="1">
      <c r="A10" s="852" t="s">
        <v>761</v>
      </c>
      <c r="B10" s="1433" t="s">
        <v>890</v>
      </c>
      <c r="C10" s="1434"/>
      <c r="D10" s="1116">
        <v>0</v>
      </c>
      <c r="E10" s="1116">
        <v>0</v>
      </c>
    </row>
    <row r="11" spans="1:5" ht="15" thickBot="1">
      <c r="A11" s="852" t="s">
        <v>763</v>
      </c>
      <c r="B11" s="1433" t="s">
        <v>891</v>
      </c>
      <c r="C11" s="1434"/>
      <c r="D11" s="1116">
        <v>20749034</v>
      </c>
      <c r="E11" s="1116">
        <v>-397442</v>
      </c>
    </row>
    <row r="12" spans="1:5" ht="15" thickBot="1">
      <c r="A12" s="852" t="s">
        <v>765</v>
      </c>
      <c r="B12" s="1433" t="s">
        <v>892</v>
      </c>
      <c r="C12" s="1434"/>
      <c r="D12" s="1116">
        <v>0</v>
      </c>
      <c r="E12" s="1116">
        <v>0</v>
      </c>
    </row>
    <row r="13" spans="1:5" ht="15" thickBot="1">
      <c r="A13" s="852" t="s">
        <v>767</v>
      </c>
      <c r="B13" s="1433" t="s">
        <v>893</v>
      </c>
      <c r="C13" s="1434"/>
      <c r="D13" s="1116">
        <v>0</v>
      </c>
      <c r="E13" s="1116">
        <v>0</v>
      </c>
    </row>
    <row r="14" spans="1:5" ht="15" thickBot="1">
      <c r="A14" s="853" t="s">
        <v>769</v>
      </c>
      <c r="B14" s="1435" t="s">
        <v>42</v>
      </c>
      <c r="C14" s="1436"/>
      <c r="D14" s="1116">
        <v>20749034</v>
      </c>
      <c r="E14" s="1116">
        <v>-397442</v>
      </c>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F442-5FD3-4C88-8770-C903849D54AB}">
  <sheetPr>
    <tabColor rgb="FF00B050"/>
    <pageSetUpPr fitToPage="1"/>
  </sheetPr>
  <dimension ref="A1:N14"/>
  <sheetViews>
    <sheetView showGridLines="0" view="pageLayout" zoomScale="90" zoomScaleNormal="100" zoomScalePageLayoutView="90" workbookViewId="0">
      <selection activeCell="C8" sqref="C8"/>
    </sheetView>
  </sheetViews>
  <sheetFormatPr defaultRowHeight="14.4"/>
  <cols>
    <col min="2" max="2" width="15.77734375" customWidth="1"/>
  </cols>
  <sheetData>
    <row r="1" spans="1:14" ht="18">
      <c r="A1" s="662" t="s">
        <v>734</v>
      </c>
    </row>
    <row r="2" spans="1:14" ht="16.2" thickBot="1">
      <c r="A2" s="1069"/>
      <c r="B2" s="1069"/>
      <c r="C2" s="1058"/>
      <c r="D2" s="1414"/>
      <c r="E2" s="1414"/>
      <c r="F2" s="1414"/>
      <c r="G2" s="1414"/>
      <c r="H2" s="1414"/>
      <c r="I2" s="1414"/>
      <c r="J2" s="1058"/>
      <c r="K2" s="1058"/>
      <c r="L2" s="1414"/>
      <c r="M2" s="1414"/>
      <c r="N2" s="1058"/>
    </row>
    <row r="3" spans="1:14" ht="15" thickBot="1">
      <c r="A3" s="271"/>
      <c r="B3" s="271"/>
      <c r="C3" s="1072" t="s">
        <v>6</v>
      </c>
      <c r="D3" s="691" t="s">
        <v>7</v>
      </c>
      <c r="E3" s="1072" t="s">
        <v>8</v>
      </c>
      <c r="F3" s="691" t="s">
        <v>43</v>
      </c>
      <c r="G3" s="1072" t="s">
        <v>44</v>
      </c>
      <c r="H3" s="1072" t="s">
        <v>164</v>
      </c>
      <c r="I3" s="1072" t="s">
        <v>165</v>
      </c>
      <c r="J3" s="1075" t="s">
        <v>199</v>
      </c>
      <c r="K3" s="1072" t="s">
        <v>454</v>
      </c>
      <c r="L3" s="1075" t="s">
        <v>455</v>
      </c>
      <c r="M3" s="1072" t="s">
        <v>456</v>
      </c>
      <c r="N3" s="1073" t="s">
        <v>457</v>
      </c>
    </row>
    <row r="4" spans="1:14" ht="15" thickBot="1">
      <c r="A4" s="272"/>
      <c r="B4" s="272"/>
      <c r="C4" s="1440" t="s">
        <v>894</v>
      </c>
      <c r="D4" s="1441"/>
      <c r="E4" s="1444" t="s">
        <v>895</v>
      </c>
      <c r="F4" s="1445"/>
      <c r="G4" s="1445"/>
      <c r="H4" s="1445"/>
      <c r="I4" s="1446"/>
      <c r="J4" s="1446"/>
      <c r="K4" s="1076"/>
      <c r="L4" s="723"/>
      <c r="M4" s="1076"/>
      <c r="N4" s="1077"/>
    </row>
    <row r="5" spans="1:14" ht="35.25" customHeight="1" thickBot="1">
      <c r="A5" s="272"/>
      <c r="B5" s="273"/>
      <c r="C5" s="1442"/>
      <c r="D5" s="1443"/>
      <c r="E5" s="1078"/>
      <c r="F5" s="1079"/>
      <c r="G5" s="1374" t="s">
        <v>896</v>
      </c>
      <c r="H5" s="1376"/>
      <c r="I5" s="1377" t="s">
        <v>897</v>
      </c>
      <c r="J5" s="1375"/>
      <c r="K5" s="1377" t="s">
        <v>898</v>
      </c>
      <c r="L5" s="1376"/>
      <c r="M5" s="1377" t="s">
        <v>899</v>
      </c>
      <c r="N5" s="1376"/>
    </row>
    <row r="6" spans="1:14" ht="36.6" thickBot="1">
      <c r="A6" s="272"/>
      <c r="B6" s="274"/>
      <c r="C6" s="1049" t="s">
        <v>843</v>
      </c>
      <c r="D6" s="1074" t="s">
        <v>886</v>
      </c>
      <c r="E6" s="1065" t="s">
        <v>885</v>
      </c>
      <c r="F6" s="1065" t="s">
        <v>886</v>
      </c>
      <c r="G6" s="1065" t="s">
        <v>885</v>
      </c>
      <c r="H6" s="1068" t="s">
        <v>886</v>
      </c>
      <c r="I6" s="1049" t="s">
        <v>885</v>
      </c>
      <c r="J6" s="1065" t="s">
        <v>886</v>
      </c>
      <c r="K6" s="1065" t="s">
        <v>885</v>
      </c>
      <c r="L6" s="1068" t="s">
        <v>886</v>
      </c>
      <c r="M6" s="1065" t="s">
        <v>885</v>
      </c>
      <c r="N6" s="691" t="s">
        <v>886</v>
      </c>
    </row>
    <row r="7" spans="1:14" ht="60.6" thickBot="1">
      <c r="A7" s="716" t="s">
        <v>474</v>
      </c>
      <c r="B7" s="682" t="s">
        <v>900</v>
      </c>
      <c r="C7" s="1133">
        <v>0</v>
      </c>
      <c r="D7" s="1133">
        <v>0</v>
      </c>
      <c r="E7" s="1133">
        <v>0</v>
      </c>
      <c r="F7" s="1133">
        <v>0</v>
      </c>
      <c r="G7" s="1134"/>
      <c r="H7" s="1135"/>
      <c r="I7" s="1134"/>
      <c r="J7" s="1134"/>
      <c r="K7" s="1134"/>
      <c r="L7" s="1135"/>
      <c r="M7" s="1134"/>
      <c r="N7" s="1136"/>
    </row>
    <row r="8" spans="1:14" ht="60.6" thickBot="1">
      <c r="A8" s="722" t="s">
        <v>476</v>
      </c>
      <c r="B8" s="682" t="s">
        <v>901</v>
      </c>
      <c r="C8" s="1133">
        <v>0</v>
      </c>
      <c r="D8" s="1133">
        <v>0</v>
      </c>
      <c r="E8" s="1133">
        <v>0</v>
      </c>
      <c r="F8" s="1133">
        <v>0</v>
      </c>
      <c r="G8" s="1133">
        <v>0</v>
      </c>
      <c r="H8" s="1133">
        <v>0</v>
      </c>
      <c r="I8" s="1133">
        <v>0</v>
      </c>
      <c r="J8" s="1133">
        <v>0</v>
      </c>
      <c r="K8" s="1133">
        <v>0</v>
      </c>
      <c r="L8" s="1133">
        <v>0</v>
      </c>
      <c r="M8" s="1133">
        <v>0</v>
      </c>
      <c r="N8" s="1133">
        <v>0</v>
      </c>
    </row>
    <row r="9" spans="1:14" ht="24.6" thickBot="1">
      <c r="A9" s="718" t="s">
        <v>759</v>
      </c>
      <c r="B9" s="724" t="s">
        <v>889</v>
      </c>
      <c r="C9" s="1133">
        <v>0</v>
      </c>
      <c r="D9" s="1133">
        <v>0</v>
      </c>
      <c r="E9" s="1133">
        <v>0</v>
      </c>
      <c r="F9" s="1133">
        <v>0</v>
      </c>
      <c r="G9" s="1133">
        <v>0</v>
      </c>
      <c r="H9" s="1133">
        <v>0</v>
      </c>
      <c r="I9" s="1133">
        <v>0</v>
      </c>
      <c r="J9" s="1133">
        <v>0</v>
      </c>
      <c r="K9" s="1133">
        <v>0</v>
      </c>
      <c r="L9" s="1133">
        <v>0</v>
      </c>
      <c r="M9" s="1133">
        <v>0</v>
      </c>
      <c r="N9" s="1133">
        <v>0</v>
      </c>
    </row>
    <row r="10" spans="1:14" ht="24.6" thickBot="1">
      <c r="A10" s="718" t="s">
        <v>761</v>
      </c>
      <c r="B10" s="724" t="s">
        <v>890</v>
      </c>
      <c r="C10" s="1133">
        <v>0</v>
      </c>
      <c r="D10" s="1133">
        <v>0</v>
      </c>
      <c r="E10" s="1133">
        <v>0</v>
      </c>
      <c r="F10" s="1133">
        <v>0</v>
      </c>
      <c r="G10" s="1133">
        <v>0</v>
      </c>
      <c r="H10" s="1133">
        <v>0</v>
      </c>
      <c r="I10" s="1133">
        <v>0</v>
      </c>
      <c r="J10" s="1133">
        <v>0</v>
      </c>
      <c r="K10" s="1133">
        <v>0</v>
      </c>
      <c r="L10" s="1133">
        <v>0</v>
      </c>
      <c r="M10" s="1133">
        <v>0</v>
      </c>
      <c r="N10" s="1133">
        <v>0</v>
      </c>
    </row>
    <row r="11" spans="1:14" ht="36.6" thickBot="1">
      <c r="A11" s="718" t="s">
        <v>763</v>
      </c>
      <c r="B11" s="724" t="s">
        <v>891</v>
      </c>
      <c r="C11" s="1133">
        <v>0</v>
      </c>
      <c r="D11" s="1133">
        <v>0</v>
      </c>
      <c r="E11" s="1133">
        <v>0</v>
      </c>
      <c r="F11" s="1133">
        <v>0</v>
      </c>
      <c r="G11" s="1133">
        <v>0</v>
      </c>
      <c r="H11" s="1133">
        <v>0</v>
      </c>
      <c r="I11" s="1133">
        <v>0</v>
      </c>
      <c r="J11" s="1133">
        <v>0</v>
      </c>
      <c r="K11" s="1133">
        <v>0</v>
      </c>
      <c r="L11" s="1133">
        <v>0</v>
      </c>
      <c r="M11" s="1133">
        <v>0</v>
      </c>
      <c r="N11" s="1133">
        <v>0</v>
      </c>
    </row>
    <row r="12" spans="1:14" ht="32.25" customHeight="1" thickBot="1">
      <c r="A12" s="718" t="s">
        <v>765</v>
      </c>
      <c r="B12" s="724" t="s">
        <v>892</v>
      </c>
      <c r="C12" s="1133">
        <v>0</v>
      </c>
      <c r="D12" s="1133">
        <v>0</v>
      </c>
      <c r="E12" s="1133">
        <v>0</v>
      </c>
      <c r="F12" s="1133">
        <v>0</v>
      </c>
      <c r="G12" s="1133">
        <v>0</v>
      </c>
      <c r="H12" s="1133">
        <v>0</v>
      </c>
      <c r="I12" s="1133">
        <v>0</v>
      </c>
      <c r="J12" s="1133">
        <v>0</v>
      </c>
      <c r="K12" s="1133">
        <v>0</v>
      </c>
      <c r="L12" s="1133">
        <v>0</v>
      </c>
      <c r="M12" s="1133">
        <v>0</v>
      </c>
      <c r="N12" s="1133">
        <v>0</v>
      </c>
    </row>
    <row r="13" spans="1:14" ht="25.5" customHeight="1" thickBot="1">
      <c r="A13" s="718" t="s">
        <v>767</v>
      </c>
      <c r="B13" s="724" t="s">
        <v>893</v>
      </c>
      <c r="C13" s="1133">
        <v>0</v>
      </c>
      <c r="D13" s="1133">
        <v>0</v>
      </c>
      <c r="E13" s="1133">
        <v>0</v>
      </c>
      <c r="F13" s="1133">
        <v>0</v>
      </c>
      <c r="G13" s="1133">
        <v>0</v>
      </c>
      <c r="H13" s="1133">
        <v>0</v>
      </c>
      <c r="I13" s="1133">
        <v>0</v>
      </c>
      <c r="J13" s="1133">
        <v>0</v>
      </c>
      <c r="K13" s="1133">
        <v>0</v>
      </c>
      <c r="L13" s="1133">
        <v>0</v>
      </c>
      <c r="M13" s="1133">
        <v>0</v>
      </c>
      <c r="N13" s="1133">
        <v>0</v>
      </c>
    </row>
    <row r="14" spans="1:14" ht="15" thickBot="1">
      <c r="A14" s="725" t="s">
        <v>769</v>
      </c>
      <c r="B14" s="684" t="s">
        <v>42</v>
      </c>
      <c r="C14" s="1133">
        <v>0</v>
      </c>
      <c r="D14" s="1133">
        <v>0</v>
      </c>
      <c r="E14" s="1133">
        <v>0</v>
      </c>
      <c r="F14" s="1133">
        <v>0</v>
      </c>
      <c r="G14" s="1133">
        <v>0</v>
      </c>
      <c r="H14" s="1133">
        <v>0</v>
      </c>
      <c r="I14" s="1133">
        <v>0</v>
      </c>
      <c r="J14" s="1133">
        <v>0</v>
      </c>
      <c r="K14" s="1133">
        <v>0</v>
      </c>
      <c r="L14" s="1133">
        <v>0</v>
      </c>
      <c r="M14" s="1133">
        <v>0</v>
      </c>
      <c r="N14" s="1133">
        <v>0</v>
      </c>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9" orientation="landscape" r:id="rId1"/>
  <headerFooter>
    <oddHeader>&amp;C&amp;"Calibri"&amp;10&amp;K000000Internal&amp;1#_x000D_&amp;"Calibri"&amp;11&amp;K000000CS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F13"/>
  <sheetViews>
    <sheetView showGridLines="0" view="pageLayout" zoomScale="115" zoomScaleNormal="100" zoomScalePageLayoutView="115" workbookViewId="0">
      <selection activeCell="D8" sqref="D8"/>
    </sheetView>
  </sheetViews>
  <sheetFormatPr defaultRowHeight="14.4"/>
  <cols>
    <col min="1" max="1" width="4.5546875" customWidth="1"/>
    <col min="2" max="2" width="68.109375" customWidth="1"/>
    <col min="3" max="3" width="21.109375" customWidth="1"/>
    <col min="4" max="4" width="32.109375" customWidth="1"/>
  </cols>
  <sheetData>
    <row r="1" spans="1:6">
      <c r="A1" s="1"/>
      <c r="B1" s="1"/>
      <c r="C1" s="1"/>
      <c r="D1" s="1"/>
      <c r="E1" s="1"/>
      <c r="F1" s="1"/>
    </row>
    <row r="2" spans="1:6">
      <c r="A2" s="8" t="s">
        <v>1</v>
      </c>
      <c r="B2" s="1"/>
      <c r="C2" s="1"/>
      <c r="D2" s="1"/>
      <c r="E2" s="1"/>
      <c r="F2" s="1"/>
    </row>
    <row r="3" spans="1:6">
      <c r="A3" s="1"/>
      <c r="B3" s="1"/>
      <c r="C3" s="1"/>
      <c r="D3" s="1"/>
      <c r="E3" s="1"/>
      <c r="F3" s="1"/>
    </row>
    <row r="4" spans="1:6">
      <c r="A4" s="1"/>
      <c r="B4" s="1"/>
      <c r="C4" s="1"/>
      <c r="D4" s="1"/>
      <c r="E4" s="1"/>
      <c r="F4" s="1"/>
    </row>
    <row r="5" spans="1:6">
      <c r="A5" s="22"/>
      <c r="B5" s="23"/>
      <c r="C5" s="17" t="s">
        <v>6</v>
      </c>
      <c r="D5" s="17" t="s">
        <v>7</v>
      </c>
      <c r="E5" s="1"/>
      <c r="F5" s="1"/>
    </row>
    <row r="6" spans="1:6">
      <c r="A6" s="22"/>
      <c r="B6" s="23"/>
      <c r="C6" s="17" t="s">
        <v>106</v>
      </c>
      <c r="D6" s="17" t="s">
        <v>107</v>
      </c>
      <c r="E6" s="1"/>
      <c r="F6" s="1"/>
    </row>
    <row r="7" spans="1:6" ht="28.8">
      <c r="A7" s="17">
        <v>1</v>
      </c>
      <c r="B7" s="24" t="s">
        <v>108</v>
      </c>
      <c r="C7" s="17" t="s">
        <v>2179</v>
      </c>
      <c r="D7" s="17" t="s">
        <v>2179</v>
      </c>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election activeCell="C8" sqref="C8"/>
    </sheetView>
  </sheetViews>
  <sheetFormatPr defaultColWidth="9.109375" defaultRowHeight="14.4"/>
  <cols>
    <col min="12" max="12" width="17.44140625" customWidth="1"/>
  </cols>
  <sheetData>
    <row r="2" spans="2:12">
      <c r="B2" t="s">
        <v>1852</v>
      </c>
    </row>
    <row r="3" spans="2:12">
      <c r="B3" t="s">
        <v>1853</v>
      </c>
    </row>
    <row r="5" spans="2:12">
      <c r="B5" s="1217" t="s">
        <v>902</v>
      </c>
      <c r="C5" s="1218"/>
      <c r="D5" s="1218"/>
      <c r="E5" s="1218"/>
      <c r="F5" s="1218"/>
      <c r="G5" s="1218"/>
      <c r="H5" s="1218"/>
      <c r="I5" s="1218"/>
      <c r="J5" s="1218"/>
      <c r="K5" s="1218"/>
      <c r="L5" s="1219"/>
    </row>
    <row r="6" spans="2:12">
      <c r="B6" s="1447" t="s">
        <v>903</v>
      </c>
      <c r="C6" s="1448"/>
      <c r="D6" s="1448"/>
      <c r="E6" s="1448"/>
      <c r="F6" s="1448"/>
      <c r="G6" s="1448"/>
      <c r="H6" s="1448"/>
      <c r="I6" s="1448"/>
      <c r="J6" s="1448"/>
      <c r="K6" s="1448"/>
      <c r="L6" s="1449"/>
    </row>
    <row r="7" spans="2:12" ht="22.5" customHeight="1">
      <c r="B7" s="1216"/>
      <c r="C7" s="1216"/>
      <c r="D7" s="1216"/>
      <c r="E7" s="1216"/>
      <c r="F7" s="1216"/>
      <c r="G7" s="1216"/>
      <c r="H7" s="1216"/>
      <c r="I7" s="1216"/>
      <c r="J7" s="1216"/>
      <c r="K7" s="1216"/>
      <c r="L7" s="1216"/>
    </row>
    <row r="8" spans="2:12" ht="22.5" customHeight="1">
      <c r="B8" s="1215"/>
      <c r="C8" s="1215"/>
      <c r="D8" s="1215"/>
      <c r="E8" s="1215"/>
      <c r="F8" s="1215"/>
      <c r="G8" s="1215"/>
      <c r="H8" s="1215"/>
      <c r="I8" s="1215"/>
      <c r="J8" s="1215"/>
      <c r="K8" s="1215"/>
      <c r="L8" s="1215"/>
    </row>
    <row r="9" spans="2:12" ht="22.5" customHeight="1">
      <c r="B9" s="1216"/>
      <c r="C9" s="1216"/>
      <c r="D9" s="1216"/>
      <c r="E9" s="1216"/>
      <c r="F9" s="1216"/>
      <c r="G9" s="1216"/>
      <c r="H9" s="1216"/>
      <c r="I9" s="1216"/>
      <c r="J9" s="1216"/>
      <c r="K9" s="1216"/>
      <c r="L9" s="1216"/>
    </row>
    <row r="10" spans="2:12" ht="22.5" customHeight="1">
      <c r="B10" s="1215"/>
      <c r="C10" s="1215"/>
      <c r="D10" s="1215"/>
      <c r="E10" s="1215"/>
      <c r="F10" s="1215"/>
      <c r="G10" s="1215"/>
      <c r="H10" s="1215"/>
      <c r="I10" s="1215"/>
      <c r="J10" s="1215"/>
      <c r="K10" s="1215"/>
      <c r="L10" s="1215"/>
    </row>
    <row r="11" spans="2:12" ht="22.5" customHeight="1"/>
    <row r="12" spans="2:12" ht="22.5" customHeight="1"/>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D30"/>
  <sheetViews>
    <sheetView showGridLines="0" view="pageLayout" zoomScaleNormal="100" workbookViewId="0">
      <selection activeCell="C9" sqref="C9"/>
    </sheetView>
  </sheetViews>
  <sheetFormatPr defaultRowHeight="14.4"/>
  <cols>
    <col min="1" max="1" width="19.5546875" customWidth="1"/>
    <col min="2" max="2" width="12.44140625" bestFit="1" customWidth="1"/>
    <col min="3" max="3" width="82.5546875" customWidth="1"/>
    <col min="4" max="4" width="43.109375" bestFit="1" customWidth="1"/>
  </cols>
  <sheetData>
    <row r="1" spans="1:4" ht="42.6" customHeight="1">
      <c r="A1" s="1450" t="s">
        <v>902</v>
      </c>
      <c r="B1" s="1451"/>
      <c r="C1" s="1451"/>
    </row>
    <row r="2" spans="1:4" ht="21">
      <c r="A2" t="s">
        <v>125</v>
      </c>
      <c r="B2" s="275"/>
      <c r="C2" s="275"/>
    </row>
    <row r="3" spans="1:4">
      <c r="A3" s="2"/>
      <c r="B3" s="276"/>
      <c r="C3" s="2"/>
    </row>
    <row r="4" spans="1:4">
      <c r="A4" s="2"/>
      <c r="B4" s="2"/>
      <c r="C4" s="2"/>
    </row>
    <row r="5" spans="1:4">
      <c r="A5" s="49" t="s">
        <v>126</v>
      </c>
      <c r="B5" s="51" t="s">
        <v>120</v>
      </c>
      <c r="C5" s="50" t="s">
        <v>114</v>
      </c>
    </row>
    <row r="6" spans="1:4" ht="216">
      <c r="A6" s="49" t="s">
        <v>904</v>
      </c>
      <c r="B6" s="49" t="s">
        <v>116</v>
      </c>
      <c r="C6" s="277" t="s">
        <v>2115</v>
      </c>
    </row>
    <row r="7" spans="1:4" ht="302.39999999999998">
      <c r="A7" s="49" t="s">
        <v>905</v>
      </c>
      <c r="B7" s="49" t="s">
        <v>118</v>
      </c>
      <c r="C7" s="277" t="s">
        <v>2116</v>
      </c>
    </row>
    <row r="8" spans="1:4" ht="29.4" thickBot="1">
      <c r="A8" s="49" t="s">
        <v>906</v>
      </c>
      <c r="B8" s="49" t="s">
        <v>907</v>
      </c>
      <c r="C8" s="277" t="s">
        <v>2150</v>
      </c>
    </row>
    <row r="9" spans="1:4" ht="15" thickBot="1">
      <c r="A9" s="981"/>
      <c r="B9" s="981"/>
      <c r="C9" s="997" t="s">
        <v>2117</v>
      </c>
      <c r="D9" s="997" t="s">
        <v>2118</v>
      </c>
    </row>
    <row r="10" spans="1:4" ht="15" thickBot="1">
      <c r="A10" s="981"/>
      <c r="B10" s="981"/>
      <c r="C10" s="997" t="s">
        <v>2119</v>
      </c>
      <c r="D10" s="997" t="s">
        <v>2120</v>
      </c>
    </row>
    <row r="11" spans="1:4" ht="15" thickBot="1">
      <c r="A11" s="981"/>
      <c r="B11" s="981"/>
      <c r="C11" s="997" t="s">
        <v>2121</v>
      </c>
      <c r="D11" s="997" t="s">
        <v>2122</v>
      </c>
    </row>
    <row r="12" spans="1:4" ht="15" thickBot="1">
      <c r="A12" s="981"/>
      <c r="B12" s="981"/>
      <c r="C12" s="997" t="s">
        <v>2123</v>
      </c>
      <c r="D12" s="997" t="s">
        <v>2124</v>
      </c>
    </row>
    <row r="13" spans="1:4" ht="15" thickBot="1">
      <c r="A13" s="981"/>
      <c r="B13" s="981"/>
      <c r="C13" s="997" t="s">
        <v>2125</v>
      </c>
      <c r="D13" s="997" t="s">
        <v>2126</v>
      </c>
    </row>
    <row r="14" spans="1:4" ht="15" thickBot="1">
      <c r="A14" s="981"/>
      <c r="B14" s="981"/>
      <c r="C14" s="997" t="s">
        <v>2127</v>
      </c>
      <c r="D14" s="997" t="s">
        <v>2128</v>
      </c>
    </row>
    <row r="15" spans="1:4" ht="15" thickBot="1">
      <c r="A15" s="981"/>
      <c r="B15" s="981"/>
      <c r="C15" s="997" t="s">
        <v>2129</v>
      </c>
      <c r="D15" s="997" t="s">
        <v>2130</v>
      </c>
    </row>
    <row r="16" spans="1:4" ht="15" thickBot="1">
      <c r="A16" s="981"/>
      <c r="B16" s="981"/>
      <c r="C16" s="997" t="s">
        <v>2131</v>
      </c>
      <c r="D16" s="997" t="s">
        <v>2132</v>
      </c>
    </row>
    <row r="17" spans="1:4" ht="15" thickBot="1">
      <c r="A17" s="981"/>
      <c r="B17" s="981"/>
      <c r="C17" s="872"/>
      <c r="D17" s="872"/>
    </row>
    <row r="18" spans="1:4" ht="15" thickBot="1">
      <c r="A18" s="981"/>
      <c r="B18" s="981"/>
      <c r="C18" s="997" t="s">
        <v>2133</v>
      </c>
      <c r="D18" s="997" t="s">
        <v>2134</v>
      </c>
    </row>
    <row r="19" spans="1:4" ht="15" thickBot="1">
      <c r="A19" s="981"/>
      <c r="B19" s="981"/>
      <c r="C19" s="997" t="s">
        <v>2135</v>
      </c>
      <c r="D19" s="997" t="s">
        <v>2136</v>
      </c>
    </row>
    <row r="20" spans="1:4" ht="15" thickBot="1">
      <c r="A20" s="981"/>
      <c r="B20" s="981"/>
      <c r="C20" s="997" t="s">
        <v>2137</v>
      </c>
      <c r="D20" s="997" t="s">
        <v>2138</v>
      </c>
    </row>
    <row r="21" spans="1:4" ht="15" thickBot="1">
      <c r="A21" s="981"/>
      <c r="B21" s="981"/>
      <c r="C21" s="997" t="s">
        <v>2139</v>
      </c>
      <c r="D21" s="997" t="s">
        <v>2138</v>
      </c>
    </row>
    <row r="22" spans="1:4" ht="15" thickBot="1">
      <c r="A22" s="981"/>
      <c r="B22" s="981"/>
      <c r="C22" s="997" t="s">
        <v>2140</v>
      </c>
      <c r="D22" s="997" t="s">
        <v>2138</v>
      </c>
    </row>
    <row r="23" spans="1:4" ht="15" thickBot="1">
      <c r="A23" s="981"/>
      <c r="B23" s="981"/>
      <c r="C23" s="997" t="s">
        <v>2141</v>
      </c>
      <c r="D23" s="997" t="s">
        <v>2138</v>
      </c>
    </row>
    <row r="24" spans="1:4" ht="15" thickBot="1">
      <c r="A24" s="981"/>
      <c r="B24" s="981"/>
      <c r="C24" s="997" t="s">
        <v>2142</v>
      </c>
      <c r="D24" s="997" t="s">
        <v>2143</v>
      </c>
    </row>
    <row r="25" spans="1:4" ht="15" thickBot="1">
      <c r="A25" s="981"/>
      <c r="B25" s="981"/>
      <c r="C25" s="997" t="s">
        <v>2144</v>
      </c>
      <c r="D25" s="997" t="s">
        <v>2138</v>
      </c>
    </row>
    <row r="26" spans="1:4" ht="15" thickBot="1">
      <c r="A26" s="981"/>
      <c r="B26" s="981"/>
      <c r="C26" s="997" t="s">
        <v>2145</v>
      </c>
      <c r="D26" s="997" t="s">
        <v>2136</v>
      </c>
    </row>
    <row r="27" spans="1:4" ht="15" thickBot="1">
      <c r="A27" s="981"/>
      <c r="B27" s="981"/>
      <c r="C27" s="997" t="s">
        <v>2146</v>
      </c>
      <c r="D27" s="997" t="s">
        <v>2147</v>
      </c>
    </row>
    <row r="28" spans="1:4">
      <c r="A28" s="981"/>
      <c r="B28" s="981"/>
      <c r="C28" s="277"/>
    </row>
    <row r="29" spans="1:4" ht="72">
      <c r="A29" s="49" t="s">
        <v>908</v>
      </c>
      <c r="B29" s="49" t="s">
        <v>137</v>
      </c>
      <c r="C29" s="277" t="s">
        <v>2148</v>
      </c>
    </row>
    <row r="30" spans="1:4" ht="57.6">
      <c r="A30" s="49" t="s">
        <v>909</v>
      </c>
      <c r="B30" s="49" t="s">
        <v>139</v>
      </c>
      <c r="C30" s="277" t="s">
        <v>2149</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80C55-0A4F-4815-B2FE-697B9BAF0872}">
  <sheetPr>
    <tabColor rgb="FF00B050"/>
    <pageSetUpPr autoPageBreaks="0" fitToPage="1"/>
  </sheetPr>
  <dimension ref="A2:J16"/>
  <sheetViews>
    <sheetView showGridLines="0" view="pageLayout" topLeftCell="A4" zoomScale="80" zoomScaleNormal="100" zoomScaleSheetLayoutView="100" zoomScalePageLayoutView="80" workbookViewId="0">
      <selection activeCell="C8" sqref="C8"/>
    </sheetView>
  </sheetViews>
  <sheetFormatPr defaultColWidth="9.21875" defaultRowHeight="14.4"/>
  <cols>
    <col min="2" max="2" width="6.21875" customWidth="1"/>
    <col min="3" max="3" width="55" customWidth="1"/>
    <col min="4" max="4" width="19.21875" customWidth="1"/>
    <col min="5" max="5" width="27" customWidth="1"/>
    <col min="6" max="6" width="23.77734375" customWidth="1"/>
    <col min="7" max="7" width="21.21875" customWidth="1"/>
    <col min="8" max="8" width="28.21875" customWidth="1"/>
  </cols>
  <sheetData>
    <row r="2" spans="1:10" ht="16.8">
      <c r="C2" s="1137"/>
      <c r="D2" s="1137"/>
      <c r="E2" s="1137"/>
      <c r="F2" s="1137"/>
      <c r="G2" s="1137"/>
      <c r="H2" s="1137"/>
      <c r="I2" s="1137"/>
      <c r="J2" s="492"/>
    </row>
    <row r="3" spans="1:10" ht="21" customHeight="1">
      <c r="A3" s="1138"/>
      <c r="C3" s="1139" t="s">
        <v>903</v>
      </c>
      <c r="D3" s="1140"/>
      <c r="E3" s="1140"/>
      <c r="F3" s="1140"/>
      <c r="G3" s="1140"/>
      <c r="H3" s="1140"/>
      <c r="J3" s="492"/>
    </row>
    <row r="7" spans="1:10" ht="32.25" customHeight="1">
      <c r="C7" s="1141"/>
      <c r="D7" s="726" t="s">
        <v>910</v>
      </c>
      <c r="E7" s="727" t="s">
        <v>911</v>
      </c>
      <c r="F7" s="728"/>
      <c r="G7" s="728"/>
      <c r="H7" s="729"/>
      <c r="I7" s="492"/>
      <c r="J7" s="492"/>
    </row>
    <row r="8" spans="1:10" ht="32.25" customHeight="1">
      <c r="C8" s="1141"/>
      <c r="D8" s="730"/>
      <c r="E8" s="731"/>
      <c r="F8" s="726" t="s">
        <v>1962</v>
      </c>
      <c r="G8" s="727" t="s">
        <v>1963</v>
      </c>
      <c r="H8" s="732"/>
      <c r="I8" s="492"/>
      <c r="J8" s="492"/>
    </row>
    <row r="9" spans="1:10" ht="32.25" customHeight="1">
      <c r="C9" s="1141"/>
      <c r="D9" s="733"/>
      <c r="E9" s="734"/>
      <c r="F9" s="733"/>
      <c r="G9" s="734"/>
      <c r="H9" s="726" t="s">
        <v>1964</v>
      </c>
      <c r="I9" s="492"/>
      <c r="J9" s="492"/>
    </row>
    <row r="10" spans="1:10" ht="14.25" customHeight="1">
      <c r="C10" s="1141"/>
      <c r="D10" s="633" t="s">
        <v>6</v>
      </c>
      <c r="E10" s="1142" t="s">
        <v>7</v>
      </c>
      <c r="F10" s="633" t="s">
        <v>8</v>
      </c>
      <c r="G10" s="1142" t="s">
        <v>43</v>
      </c>
      <c r="H10" s="633" t="s">
        <v>44</v>
      </c>
      <c r="I10" s="492"/>
      <c r="J10" s="492"/>
    </row>
    <row r="11" spans="1:10" ht="27" customHeight="1">
      <c r="B11" s="633">
        <v>1</v>
      </c>
      <c r="C11" s="632" t="s">
        <v>757</v>
      </c>
      <c r="D11" s="1143">
        <v>244561288538</v>
      </c>
      <c r="E11" s="1143">
        <v>1223071485117</v>
      </c>
      <c r="F11" s="1143">
        <v>1203403429913</v>
      </c>
      <c r="G11" s="1143">
        <v>19668055204</v>
      </c>
      <c r="H11" s="1143">
        <v>0</v>
      </c>
      <c r="I11" s="492"/>
      <c r="J11" s="492"/>
    </row>
    <row r="12" spans="1:10" ht="25.5" customHeight="1">
      <c r="B12" s="633">
        <v>2</v>
      </c>
      <c r="C12" s="632" t="s">
        <v>912</v>
      </c>
      <c r="D12" s="1143">
        <v>251617275710</v>
      </c>
      <c r="E12" s="1143">
        <v>2055727225</v>
      </c>
      <c r="F12" s="1143">
        <v>779196822</v>
      </c>
      <c r="G12" s="1143">
        <v>1276530403</v>
      </c>
      <c r="H12" s="1144" t="s">
        <v>913</v>
      </c>
      <c r="I12" s="492"/>
      <c r="J12" s="492"/>
    </row>
    <row r="13" spans="1:10" ht="25.5" customHeight="1">
      <c r="B13" s="633">
        <v>3</v>
      </c>
      <c r="C13" s="632" t="s">
        <v>42</v>
      </c>
      <c r="D13" s="1143">
        <v>496178564248</v>
      </c>
      <c r="E13" s="1143">
        <v>1225127212342</v>
      </c>
      <c r="F13" s="1143">
        <v>1204182626735</v>
      </c>
      <c r="G13" s="1143">
        <v>20944585607</v>
      </c>
      <c r="H13" s="1143">
        <v>0</v>
      </c>
      <c r="I13" s="492"/>
      <c r="J13" s="492"/>
    </row>
    <row r="14" spans="1:10" ht="25.5" customHeight="1">
      <c r="B14" s="633">
        <v>4</v>
      </c>
      <c r="C14" s="1145" t="s">
        <v>914</v>
      </c>
      <c r="D14" s="1146">
        <v>9533842580</v>
      </c>
      <c r="E14" s="1143">
        <v>6278064867</v>
      </c>
      <c r="F14" s="1143">
        <v>5445485824</v>
      </c>
      <c r="G14" s="1147">
        <v>832579043</v>
      </c>
      <c r="H14" s="1148">
        <v>0</v>
      </c>
      <c r="I14" s="492"/>
      <c r="J14" s="492"/>
    </row>
    <row r="15" spans="1:10" ht="25.5" customHeight="1">
      <c r="B15" s="1081" t="s">
        <v>594</v>
      </c>
      <c r="C15" s="1145" t="s">
        <v>915</v>
      </c>
      <c r="D15" s="1146"/>
      <c r="E15" s="1143" t="s">
        <v>166</v>
      </c>
      <c r="F15" s="1144"/>
      <c r="G15" s="1144"/>
      <c r="H15" s="1144"/>
      <c r="I15" s="492"/>
      <c r="J15" s="492"/>
    </row>
    <row r="16" spans="1:10">
      <c r="C16" s="15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&amp;C&amp;"Calibri"&amp;10&amp;K000000Internal&amp;1#_x000D_&amp;"Calibri"&amp;11&amp;K000000CS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4.4"/>
  <cols>
    <col min="12" max="12" width="19.109375" customWidth="1"/>
  </cols>
  <sheetData>
    <row r="2" spans="2:12">
      <c r="B2" t="s">
        <v>1854</v>
      </c>
    </row>
    <row r="3" spans="2:12">
      <c r="B3" t="s">
        <v>1855</v>
      </c>
    </row>
    <row r="5" spans="2:12">
      <c r="B5" s="1217" t="s">
        <v>916</v>
      </c>
      <c r="C5" s="1218"/>
      <c r="D5" s="1218"/>
      <c r="E5" s="1218"/>
      <c r="F5" s="1218"/>
      <c r="G5" s="1218"/>
      <c r="H5" s="1218"/>
      <c r="I5" s="1218"/>
      <c r="J5" s="1218"/>
      <c r="K5" s="1218"/>
      <c r="L5" s="1219"/>
    </row>
    <row r="6" spans="2:12">
      <c r="B6" s="1220" t="s">
        <v>917</v>
      </c>
      <c r="C6" s="1216"/>
      <c r="D6" s="1216"/>
      <c r="E6" s="1216"/>
      <c r="F6" s="1216"/>
      <c r="G6" s="1216"/>
      <c r="H6" s="1216"/>
      <c r="I6" s="1216"/>
      <c r="J6" s="1216"/>
      <c r="K6" s="1216"/>
      <c r="L6" s="1221"/>
    </row>
    <row r="7" spans="2:12" ht="22.5" customHeight="1">
      <c r="B7" s="1222" t="s">
        <v>918</v>
      </c>
      <c r="C7" s="1223"/>
      <c r="D7" s="1223"/>
      <c r="E7" s="1223"/>
      <c r="F7" s="1223"/>
      <c r="G7" s="1223"/>
      <c r="H7" s="1223"/>
      <c r="I7" s="1223"/>
      <c r="J7" s="1223"/>
      <c r="K7" s="1223"/>
      <c r="L7" s="1224"/>
    </row>
    <row r="8" spans="2:12" ht="22.5" customHeight="1"/>
    <row r="9" spans="2:12" ht="22.5" customHeight="1">
      <c r="B9" s="1215"/>
      <c r="C9" s="1215"/>
      <c r="D9" s="1215"/>
      <c r="E9" s="1215"/>
      <c r="F9" s="1215"/>
      <c r="G9" s="1215"/>
      <c r="H9" s="1215"/>
      <c r="I9" s="1215"/>
      <c r="J9" s="1215"/>
      <c r="K9" s="1215"/>
      <c r="L9" s="1215"/>
    </row>
    <row r="10" spans="2:12" ht="22.5" customHeight="1">
      <c r="B10" s="1216"/>
      <c r="C10" s="1216"/>
      <c r="D10" s="1216"/>
      <c r="E10" s="1216"/>
      <c r="F10" s="1216"/>
      <c r="G10" s="1216"/>
      <c r="H10" s="1216"/>
      <c r="I10" s="1216"/>
      <c r="J10" s="1216"/>
      <c r="K10" s="1216"/>
      <c r="L10" s="1216"/>
    </row>
    <row r="11" spans="2:12" ht="22.5" customHeight="1">
      <c r="B11" s="1215"/>
      <c r="C11" s="1215"/>
      <c r="D11" s="1215"/>
      <c r="E11" s="1215"/>
      <c r="F11" s="1215"/>
      <c r="G11" s="1215"/>
      <c r="H11" s="1215"/>
      <c r="I11" s="1215"/>
      <c r="J11" s="1215"/>
      <c r="K11" s="1215"/>
      <c r="L11" s="1215"/>
    </row>
    <row r="12" spans="2:12" ht="22.5" customHeight="1"/>
    <row r="13" spans="2:12" ht="22.5" customHeight="1"/>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activeCell="A2" sqref="A2"/>
    </sheetView>
  </sheetViews>
  <sheetFormatPr defaultRowHeight="14.4"/>
  <cols>
    <col min="1" max="1" width="27" customWidth="1"/>
    <col min="2" max="2" width="15.5546875" customWidth="1"/>
    <col min="3" max="3" width="117.5546875" customWidth="1"/>
  </cols>
  <sheetData>
    <row r="1" spans="1:3" ht="18">
      <c r="A1" s="1452" t="s">
        <v>916</v>
      </c>
      <c r="B1" s="1452"/>
      <c r="C1" s="1452"/>
    </row>
    <row r="2" spans="1:3" ht="21">
      <c r="A2" s="280"/>
      <c r="B2" s="280"/>
      <c r="C2" s="275"/>
    </row>
    <row r="3" spans="1:3">
      <c r="A3" s="49" t="s">
        <v>126</v>
      </c>
      <c r="B3" s="49" t="s">
        <v>120</v>
      </c>
      <c r="C3" s="50" t="s">
        <v>127</v>
      </c>
    </row>
    <row r="4" spans="1:3" ht="28.8">
      <c r="A4" s="281" t="s">
        <v>919</v>
      </c>
      <c r="B4" s="282" t="s">
        <v>116</v>
      </c>
      <c r="C4" s="283" t="s">
        <v>920</v>
      </c>
    </row>
    <row r="5" spans="1:3">
      <c r="A5" s="281" t="s">
        <v>921</v>
      </c>
      <c r="B5" s="282" t="s">
        <v>118</v>
      </c>
      <c r="C5" s="283" t="s">
        <v>922</v>
      </c>
    </row>
    <row r="6" spans="1:3">
      <c r="A6" s="281" t="s">
        <v>923</v>
      </c>
      <c r="B6" s="282" t="s">
        <v>152</v>
      </c>
      <c r="C6" s="283" t="s">
        <v>924</v>
      </c>
    </row>
    <row r="7" spans="1:3" ht="43.2">
      <c r="A7" s="284" t="s">
        <v>925</v>
      </c>
      <c r="B7" s="282" t="s">
        <v>137</v>
      </c>
      <c r="C7" s="283" t="s">
        <v>926</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H23"/>
  <sheetViews>
    <sheetView showGridLines="0" view="pageLayout" zoomScale="80" zoomScaleNormal="100" zoomScalePageLayoutView="80" workbookViewId="0">
      <selection activeCell="F43" sqref="F43"/>
    </sheetView>
  </sheetViews>
  <sheetFormatPr defaultRowHeight="14.4"/>
  <cols>
    <col min="1" max="1" width="4.44140625" customWidth="1"/>
    <col min="2" max="2" width="69.109375" customWidth="1"/>
    <col min="3" max="8" width="24.88671875" customWidth="1"/>
  </cols>
  <sheetData>
    <row r="1" spans="1:8" ht="18">
      <c r="A1" s="165"/>
      <c r="B1" s="112" t="s">
        <v>917</v>
      </c>
      <c r="C1" s="165"/>
      <c r="D1" s="165"/>
      <c r="E1" s="165"/>
      <c r="F1" s="165"/>
      <c r="G1" s="165"/>
      <c r="H1" s="165"/>
    </row>
    <row r="2" spans="1:8">
      <c r="A2" s="165"/>
      <c r="B2" s="165"/>
      <c r="C2" s="165"/>
      <c r="D2" s="165"/>
      <c r="E2" s="165"/>
      <c r="F2" s="165"/>
      <c r="G2" s="165"/>
      <c r="H2" s="165"/>
    </row>
    <row r="3" spans="1:8">
      <c r="A3" s="165"/>
      <c r="B3" s="165"/>
      <c r="C3" s="165"/>
      <c r="D3" s="165"/>
      <c r="E3" s="165"/>
      <c r="F3" s="165"/>
      <c r="G3" s="165"/>
      <c r="H3" s="165"/>
    </row>
    <row r="4" spans="1:8" ht="30" customHeight="1">
      <c r="A4" s="285"/>
      <c r="B4" s="1453" t="s">
        <v>927</v>
      </c>
      <c r="C4" s="1454" t="s">
        <v>928</v>
      </c>
      <c r="D4" s="1453"/>
      <c r="E4" s="1455" t="s">
        <v>929</v>
      </c>
      <c r="F4" s="1454"/>
      <c r="G4" s="1456" t="s">
        <v>930</v>
      </c>
      <c r="H4" s="1457"/>
    </row>
    <row r="5" spans="1:8" ht="28.8">
      <c r="A5" s="47"/>
      <c r="B5" s="1453"/>
      <c r="C5" s="286" t="s">
        <v>835</v>
      </c>
      <c r="D5" s="287" t="s">
        <v>539</v>
      </c>
      <c r="E5" s="286" t="s">
        <v>835</v>
      </c>
      <c r="F5" s="287" t="s">
        <v>539</v>
      </c>
      <c r="G5" s="113" t="s">
        <v>931</v>
      </c>
      <c r="H5" s="113" t="s">
        <v>932</v>
      </c>
    </row>
    <row r="6" spans="1:8">
      <c r="A6" s="47"/>
      <c r="B6" s="1453"/>
      <c r="C6" s="288" t="s">
        <v>6</v>
      </c>
      <c r="D6" s="282" t="s">
        <v>7</v>
      </c>
      <c r="E6" s="282" t="s">
        <v>8</v>
      </c>
      <c r="F6" s="282" t="s">
        <v>43</v>
      </c>
      <c r="G6" s="282" t="s">
        <v>44</v>
      </c>
      <c r="H6" s="282" t="s">
        <v>164</v>
      </c>
    </row>
    <row r="7" spans="1:8">
      <c r="A7" s="289">
        <v>1</v>
      </c>
      <c r="B7" s="172" t="s">
        <v>933</v>
      </c>
      <c r="C7" s="998">
        <v>2014021.3269340601</v>
      </c>
      <c r="D7" s="998">
        <v>0</v>
      </c>
      <c r="E7" s="998">
        <v>2014021.3269340601</v>
      </c>
      <c r="F7" s="998">
        <v>0</v>
      </c>
      <c r="G7" s="998">
        <v>5.3339340599999998</v>
      </c>
      <c r="H7" s="999">
        <v>2.6483999889513758E-6</v>
      </c>
    </row>
    <row r="8" spans="1:8">
      <c r="A8" s="289">
        <v>2</v>
      </c>
      <c r="B8" s="284" t="s">
        <v>934</v>
      </c>
      <c r="C8" s="998">
        <v>0</v>
      </c>
      <c r="D8" s="998">
        <v>0</v>
      </c>
      <c r="E8" s="998">
        <v>0</v>
      </c>
      <c r="F8" s="998">
        <v>0</v>
      </c>
      <c r="G8" s="998">
        <v>0</v>
      </c>
      <c r="H8" s="999">
        <v>0</v>
      </c>
    </row>
    <row r="9" spans="1:8">
      <c r="A9" s="289">
        <v>3</v>
      </c>
      <c r="B9" s="284" t="s">
        <v>935</v>
      </c>
      <c r="C9" s="998">
        <v>0</v>
      </c>
      <c r="D9" s="998">
        <v>0</v>
      </c>
      <c r="E9" s="998">
        <v>0</v>
      </c>
      <c r="F9" s="998">
        <v>0</v>
      </c>
      <c r="G9" s="998">
        <v>0</v>
      </c>
      <c r="H9" s="999">
        <v>0</v>
      </c>
    </row>
    <row r="10" spans="1:8">
      <c r="A10" s="289">
        <v>4</v>
      </c>
      <c r="B10" s="284" t="s">
        <v>936</v>
      </c>
      <c r="C10" s="998">
        <v>0</v>
      </c>
      <c r="D10" s="998">
        <v>0</v>
      </c>
      <c r="E10" s="998">
        <v>0</v>
      </c>
      <c r="F10" s="998">
        <v>0</v>
      </c>
      <c r="G10" s="998">
        <v>0</v>
      </c>
      <c r="H10" s="999">
        <v>0</v>
      </c>
    </row>
    <row r="11" spans="1:8">
      <c r="A11" s="289">
        <v>5</v>
      </c>
      <c r="B11" s="284" t="s">
        <v>937</v>
      </c>
      <c r="C11" s="998">
        <v>0</v>
      </c>
      <c r="D11" s="998">
        <v>0</v>
      </c>
      <c r="E11" s="998">
        <v>0</v>
      </c>
      <c r="F11" s="998">
        <v>0</v>
      </c>
      <c r="G11" s="998">
        <v>0</v>
      </c>
      <c r="H11" s="999">
        <v>0</v>
      </c>
    </row>
    <row r="12" spans="1:8">
      <c r="A12" s="289">
        <v>6</v>
      </c>
      <c r="B12" s="284" t="s">
        <v>938</v>
      </c>
      <c r="C12" s="998">
        <v>1514675.8982088347</v>
      </c>
      <c r="D12" s="998">
        <v>0</v>
      </c>
      <c r="E12" s="998">
        <v>1514675.8982088347</v>
      </c>
      <c r="F12" s="998">
        <v>0</v>
      </c>
      <c r="G12" s="998">
        <v>528051.01528200705</v>
      </c>
      <c r="H12" s="999">
        <v>0.34862310538277441</v>
      </c>
    </row>
    <row r="13" spans="1:8">
      <c r="A13" s="289">
        <v>7</v>
      </c>
      <c r="B13" s="284" t="s">
        <v>939</v>
      </c>
      <c r="C13" s="998">
        <v>7128401.4756450998</v>
      </c>
      <c r="D13" s="998">
        <v>7181.0447399999985</v>
      </c>
      <c r="E13" s="998">
        <v>7128401.4756450998</v>
      </c>
      <c r="F13" s="998">
        <v>7181.0447399999985</v>
      </c>
      <c r="G13" s="998">
        <v>6750121.0538888322</v>
      </c>
      <c r="H13" s="999">
        <v>0.94598037856123562</v>
      </c>
    </row>
    <row r="14" spans="1:8">
      <c r="A14" s="289">
        <v>8</v>
      </c>
      <c r="B14" s="284" t="s">
        <v>940</v>
      </c>
      <c r="C14" s="998">
        <v>471295.11580399994</v>
      </c>
      <c r="D14" s="998">
        <v>0</v>
      </c>
      <c r="E14" s="998">
        <v>471295.11580399994</v>
      </c>
      <c r="F14" s="998">
        <v>0</v>
      </c>
      <c r="G14" s="998">
        <v>353471.33685299999</v>
      </c>
      <c r="H14" s="999">
        <v>0.75000000000000011</v>
      </c>
    </row>
    <row r="15" spans="1:8">
      <c r="A15" s="289">
        <v>9</v>
      </c>
      <c r="B15" s="284" t="s">
        <v>941</v>
      </c>
      <c r="C15" s="998">
        <v>99389.690620000008</v>
      </c>
      <c r="D15" s="998">
        <v>0</v>
      </c>
      <c r="E15" s="998">
        <v>99389.690620000008</v>
      </c>
      <c r="F15" s="998">
        <v>0</v>
      </c>
      <c r="G15" s="998">
        <v>99389.690620000008</v>
      </c>
      <c r="H15" s="999">
        <v>1</v>
      </c>
    </row>
    <row r="16" spans="1:8">
      <c r="A16" s="289">
        <v>10</v>
      </c>
      <c r="B16" s="284" t="s">
        <v>942</v>
      </c>
      <c r="C16" s="998">
        <v>50720.072749999999</v>
      </c>
      <c r="D16" s="998">
        <v>0</v>
      </c>
      <c r="E16" s="998">
        <v>50720.072749999999</v>
      </c>
      <c r="F16" s="998">
        <v>0</v>
      </c>
      <c r="G16" s="998">
        <v>50720.072749999999</v>
      </c>
      <c r="H16" s="999">
        <v>1</v>
      </c>
    </row>
    <row r="17" spans="1:8">
      <c r="A17" s="289">
        <v>11</v>
      </c>
      <c r="B17" s="284" t="s">
        <v>943</v>
      </c>
      <c r="C17" s="998">
        <v>0</v>
      </c>
      <c r="D17" s="998">
        <v>0</v>
      </c>
      <c r="E17" s="998">
        <v>0</v>
      </c>
      <c r="F17" s="998">
        <v>0</v>
      </c>
      <c r="G17" s="998">
        <v>0</v>
      </c>
      <c r="H17" s="999">
        <v>0</v>
      </c>
    </row>
    <row r="18" spans="1:8">
      <c r="A18" s="289">
        <v>12</v>
      </c>
      <c r="B18" s="284" t="s">
        <v>944</v>
      </c>
      <c r="C18" s="998">
        <v>0</v>
      </c>
      <c r="D18" s="998">
        <v>0</v>
      </c>
      <c r="E18" s="998">
        <v>0</v>
      </c>
      <c r="F18" s="998">
        <v>0</v>
      </c>
      <c r="G18" s="998">
        <v>0</v>
      </c>
      <c r="H18" s="999">
        <v>0</v>
      </c>
    </row>
    <row r="19" spans="1:8">
      <c r="A19" s="289">
        <v>13</v>
      </c>
      <c r="B19" s="284" t="s">
        <v>945</v>
      </c>
      <c r="C19" s="998">
        <v>0</v>
      </c>
      <c r="D19" s="998">
        <v>0</v>
      </c>
      <c r="E19" s="998">
        <v>0</v>
      </c>
      <c r="F19" s="998">
        <v>0</v>
      </c>
      <c r="G19" s="998">
        <v>0</v>
      </c>
      <c r="H19" s="999">
        <v>0</v>
      </c>
    </row>
    <row r="20" spans="1:8">
      <c r="A20" s="289">
        <v>14</v>
      </c>
      <c r="B20" s="284" t="s">
        <v>946</v>
      </c>
      <c r="C20" s="998">
        <v>0</v>
      </c>
      <c r="D20" s="998">
        <v>0</v>
      </c>
      <c r="E20" s="998">
        <v>0</v>
      </c>
      <c r="F20" s="998">
        <v>0</v>
      </c>
      <c r="G20" s="998">
        <v>0</v>
      </c>
      <c r="H20" s="999">
        <v>0</v>
      </c>
    </row>
    <row r="21" spans="1:8">
      <c r="A21" s="289">
        <v>15</v>
      </c>
      <c r="B21" s="284" t="s">
        <v>235</v>
      </c>
      <c r="C21" s="998">
        <v>567999.57999999996</v>
      </c>
      <c r="D21" s="998">
        <v>0</v>
      </c>
      <c r="E21" s="998">
        <v>567999.57999999996</v>
      </c>
      <c r="F21" s="998">
        <v>0</v>
      </c>
      <c r="G21" s="998">
        <v>846208.79350000003</v>
      </c>
      <c r="H21" s="999">
        <v>1.4898053155250575</v>
      </c>
    </row>
    <row r="22" spans="1:8">
      <c r="A22" s="289">
        <v>16</v>
      </c>
      <c r="B22" s="284" t="s">
        <v>947</v>
      </c>
      <c r="C22" s="998">
        <v>5436111.0159000009</v>
      </c>
      <c r="D22" s="998">
        <v>0</v>
      </c>
      <c r="E22" s="998">
        <v>5436111.0159000009</v>
      </c>
      <c r="F22" s="998">
        <v>0</v>
      </c>
      <c r="G22" s="998">
        <v>5436087.5432200003</v>
      </c>
      <c r="H22" s="999">
        <v>0.99999568208229528</v>
      </c>
    </row>
    <row r="23" spans="1:8">
      <c r="A23" s="292">
        <v>17</v>
      </c>
      <c r="B23" s="736" t="s">
        <v>948</v>
      </c>
      <c r="C23" s="998">
        <v>17282614.175861996</v>
      </c>
      <c r="D23" s="998">
        <v>7181.0447399999985</v>
      </c>
      <c r="E23" s="998">
        <v>17282614.175861996</v>
      </c>
      <c r="F23" s="998">
        <v>7181.0447399999985</v>
      </c>
      <c r="G23" s="998">
        <v>14064054.840047901</v>
      </c>
      <c r="H23" s="999">
        <v>0.81343096668314507</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9" fitToHeight="0" orientation="landscape" r:id="rId1"/>
  <headerFooter>
    <oddHeader>&amp;C&amp;"Calibri"&amp;10&amp;K000000Public&amp;1#_x000D_&amp;"Calibri"&amp;11&amp;K000000CS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4.4"/>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c r="A2" s="165"/>
      <c r="B2" s="112" t="s">
        <v>918</v>
      </c>
      <c r="C2" s="165"/>
      <c r="D2" s="165"/>
      <c r="E2" s="165"/>
      <c r="F2" s="165"/>
      <c r="G2" s="165"/>
      <c r="H2" s="165"/>
      <c r="I2" s="165"/>
      <c r="J2" s="165"/>
      <c r="K2" s="165"/>
      <c r="L2" s="165"/>
      <c r="M2" s="165"/>
      <c r="N2" s="165"/>
      <c r="O2" s="165"/>
      <c r="P2" s="165"/>
      <c r="Q2" s="165"/>
    </row>
    <row r="3" spans="1:19">
      <c r="A3" s="165"/>
      <c r="B3" s="165"/>
      <c r="C3" s="165"/>
      <c r="D3" s="165"/>
      <c r="E3" s="165"/>
      <c r="F3" s="165"/>
      <c r="G3" s="165"/>
      <c r="H3" s="165"/>
      <c r="I3" s="165"/>
      <c r="J3" s="165"/>
      <c r="K3" s="165"/>
      <c r="L3" s="165"/>
      <c r="M3" s="165"/>
      <c r="N3" s="165"/>
      <c r="O3" s="165"/>
      <c r="P3" s="165"/>
      <c r="Q3" s="165"/>
    </row>
    <row r="4" spans="1:19">
      <c r="A4" s="165"/>
      <c r="B4" s="165"/>
      <c r="C4" s="165"/>
      <c r="D4" s="165"/>
      <c r="E4" s="165"/>
      <c r="F4" s="165"/>
      <c r="G4" s="165"/>
      <c r="H4" s="165"/>
      <c r="I4" s="165"/>
      <c r="J4" s="165"/>
      <c r="K4" s="165"/>
      <c r="L4" s="165"/>
      <c r="M4" s="165"/>
      <c r="N4" s="165"/>
      <c r="O4" s="165"/>
      <c r="P4" s="165"/>
      <c r="Q4" s="165"/>
    </row>
    <row r="5" spans="1:19" ht="15" customHeight="1">
      <c r="A5" s="285"/>
      <c r="B5" s="1453" t="s">
        <v>927</v>
      </c>
      <c r="C5" s="1455" t="s">
        <v>949</v>
      </c>
      <c r="D5" s="1458"/>
      <c r="E5" s="1458"/>
      <c r="F5" s="1458"/>
      <c r="G5" s="1458"/>
      <c r="H5" s="1458"/>
      <c r="I5" s="1458"/>
      <c r="J5" s="1458"/>
      <c r="K5" s="1458"/>
      <c r="L5" s="1458"/>
      <c r="M5" s="1458"/>
      <c r="N5" s="1458"/>
      <c r="O5" s="1458"/>
      <c r="P5" s="1458"/>
      <c r="Q5" s="1454"/>
      <c r="R5" s="1459" t="s">
        <v>42</v>
      </c>
      <c r="S5" s="1459" t="s">
        <v>950</v>
      </c>
    </row>
    <row r="6" spans="1:19" ht="30" customHeight="1">
      <c r="A6" s="47"/>
      <c r="B6" s="1453"/>
      <c r="C6" s="294">
        <v>0</v>
      </c>
      <c r="D6" s="295">
        <v>0.02</v>
      </c>
      <c r="E6" s="294">
        <v>0.04</v>
      </c>
      <c r="F6" s="295">
        <v>0.1</v>
      </c>
      <c r="G6" s="295">
        <v>0.2</v>
      </c>
      <c r="H6" s="295">
        <v>0.35</v>
      </c>
      <c r="I6" s="295">
        <v>0.5</v>
      </c>
      <c r="J6" s="295">
        <v>0.7</v>
      </c>
      <c r="K6" s="295">
        <v>0.75</v>
      </c>
      <c r="L6" s="296">
        <v>1</v>
      </c>
      <c r="M6" s="296">
        <v>1.5</v>
      </c>
      <c r="N6" s="296">
        <v>2.5</v>
      </c>
      <c r="O6" s="296">
        <v>3.7</v>
      </c>
      <c r="P6" s="296">
        <v>12.5</v>
      </c>
      <c r="Q6" s="296" t="s">
        <v>951</v>
      </c>
      <c r="R6" s="1459"/>
      <c r="S6" s="1459"/>
    </row>
    <row r="7" spans="1:19">
      <c r="A7" s="47"/>
      <c r="B7" s="1453"/>
      <c r="C7" s="288" t="s">
        <v>6</v>
      </c>
      <c r="D7" s="288" t="s">
        <v>7</v>
      </c>
      <c r="E7" s="288" t="s">
        <v>8</v>
      </c>
      <c r="F7" s="288" t="s">
        <v>43</v>
      </c>
      <c r="G7" s="288" t="s">
        <v>44</v>
      </c>
      <c r="H7" s="288" t="s">
        <v>164</v>
      </c>
      <c r="I7" s="288" t="s">
        <v>165</v>
      </c>
      <c r="J7" s="288" t="s">
        <v>199</v>
      </c>
      <c r="K7" s="288" t="s">
        <v>454</v>
      </c>
      <c r="L7" s="288" t="s">
        <v>455</v>
      </c>
      <c r="M7" s="288" t="s">
        <v>456</v>
      </c>
      <c r="N7" s="288" t="s">
        <v>457</v>
      </c>
      <c r="O7" s="288" t="s">
        <v>458</v>
      </c>
      <c r="P7" s="288" t="s">
        <v>742</v>
      </c>
      <c r="Q7" s="288" t="s">
        <v>743</v>
      </c>
      <c r="R7" s="297" t="s">
        <v>952</v>
      </c>
      <c r="S7" s="297" t="s">
        <v>953</v>
      </c>
    </row>
    <row r="8" spans="1:19" ht="28.8">
      <c r="A8" s="289">
        <v>1</v>
      </c>
      <c r="B8" s="172" t="s">
        <v>933</v>
      </c>
      <c r="C8" s="290"/>
      <c r="D8" s="291"/>
      <c r="E8" s="291"/>
      <c r="F8" s="291"/>
      <c r="G8" s="291"/>
      <c r="H8" s="291"/>
      <c r="I8" s="291"/>
      <c r="J8" s="291"/>
      <c r="K8" s="291"/>
      <c r="L8" s="291"/>
      <c r="M8" s="291"/>
      <c r="N8" s="291"/>
      <c r="O8" s="291"/>
      <c r="P8" s="291"/>
      <c r="Q8" s="291"/>
      <c r="R8" s="291"/>
      <c r="S8" s="291"/>
    </row>
    <row r="9" spans="1:19">
      <c r="A9" s="289">
        <v>2</v>
      </c>
      <c r="B9" s="284" t="s">
        <v>934</v>
      </c>
      <c r="C9" s="290"/>
      <c r="D9" s="291"/>
      <c r="E9" s="291"/>
      <c r="F9" s="291"/>
      <c r="G9" s="291"/>
      <c r="H9" s="291"/>
      <c r="I9" s="291"/>
      <c r="J9" s="291"/>
      <c r="K9" s="291"/>
      <c r="L9" s="291"/>
      <c r="M9" s="291"/>
      <c r="N9" s="291"/>
      <c r="O9" s="291"/>
      <c r="P9" s="291"/>
      <c r="Q9" s="291"/>
      <c r="R9" s="291"/>
      <c r="S9" s="291"/>
    </row>
    <row r="10" spans="1:19">
      <c r="A10" s="289">
        <v>3</v>
      </c>
      <c r="B10" s="284" t="s">
        <v>935</v>
      </c>
      <c r="C10" s="290"/>
      <c r="D10" s="291"/>
      <c r="E10" s="291"/>
      <c r="F10" s="291"/>
      <c r="G10" s="291"/>
      <c r="H10" s="291"/>
      <c r="I10" s="291"/>
      <c r="J10" s="291"/>
      <c r="K10" s="291"/>
      <c r="L10" s="291"/>
      <c r="M10" s="291"/>
      <c r="N10" s="291"/>
      <c r="O10" s="291"/>
      <c r="P10" s="291"/>
      <c r="Q10" s="291"/>
      <c r="R10" s="291"/>
      <c r="S10" s="291"/>
    </row>
    <row r="11" spans="1:19">
      <c r="A11" s="289">
        <v>4</v>
      </c>
      <c r="B11" s="284" t="s">
        <v>936</v>
      </c>
      <c r="C11" s="290"/>
      <c r="D11" s="291"/>
      <c r="E11" s="291"/>
      <c r="F11" s="291"/>
      <c r="G11" s="291"/>
      <c r="H11" s="291"/>
      <c r="I11" s="291"/>
      <c r="J11" s="291"/>
      <c r="K11" s="291"/>
      <c r="L11" s="291"/>
      <c r="M11" s="291"/>
      <c r="N11" s="291"/>
      <c r="O11" s="291"/>
      <c r="P11" s="291"/>
      <c r="Q11" s="291"/>
      <c r="R11" s="291"/>
      <c r="S11" s="291"/>
    </row>
    <row r="12" spans="1:19">
      <c r="A12" s="289">
        <v>5</v>
      </c>
      <c r="B12" s="284" t="s">
        <v>937</v>
      </c>
      <c r="C12" s="290"/>
      <c r="D12" s="291"/>
      <c r="E12" s="291"/>
      <c r="F12" s="291"/>
      <c r="G12" s="291"/>
      <c r="H12" s="291"/>
      <c r="I12" s="291"/>
      <c r="J12" s="291"/>
      <c r="K12" s="291"/>
      <c r="L12" s="291"/>
      <c r="M12" s="291"/>
      <c r="N12" s="291"/>
      <c r="O12" s="291"/>
      <c r="P12" s="291"/>
      <c r="Q12" s="291"/>
      <c r="R12" s="291"/>
      <c r="S12" s="291"/>
    </row>
    <row r="13" spans="1:19">
      <c r="A13" s="289">
        <v>6</v>
      </c>
      <c r="B13" s="284" t="s">
        <v>938</v>
      </c>
      <c r="C13" s="290"/>
      <c r="D13" s="291"/>
      <c r="E13" s="291"/>
      <c r="F13" s="291"/>
      <c r="G13" s="291"/>
      <c r="H13" s="291"/>
      <c r="I13" s="291"/>
      <c r="J13" s="291"/>
      <c r="K13" s="291"/>
      <c r="L13" s="291"/>
      <c r="M13" s="291"/>
      <c r="N13" s="291"/>
      <c r="O13" s="291"/>
      <c r="P13" s="291"/>
      <c r="Q13" s="291"/>
      <c r="R13" s="291"/>
      <c r="S13" s="291"/>
    </row>
    <row r="14" spans="1:19">
      <c r="A14" s="289">
        <v>7</v>
      </c>
      <c r="B14" s="284" t="s">
        <v>939</v>
      </c>
      <c r="C14" s="290"/>
      <c r="D14" s="291"/>
      <c r="E14" s="291"/>
      <c r="F14" s="291"/>
      <c r="G14" s="291"/>
      <c r="H14" s="291"/>
      <c r="I14" s="291"/>
      <c r="J14" s="291"/>
      <c r="K14" s="291"/>
      <c r="L14" s="291"/>
      <c r="M14" s="291"/>
      <c r="N14" s="291"/>
      <c r="O14" s="291"/>
      <c r="P14" s="291"/>
      <c r="Q14" s="291"/>
      <c r="R14" s="291"/>
      <c r="S14" s="291"/>
    </row>
    <row r="15" spans="1:19">
      <c r="A15" s="289">
        <v>8</v>
      </c>
      <c r="B15" s="284" t="s">
        <v>954</v>
      </c>
      <c r="C15" s="290"/>
      <c r="D15" s="291"/>
      <c r="E15" s="291"/>
      <c r="F15" s="291"/>
      <c r="G15" s="291"/>
      <c r="H15" s="291"/>
      <c r="I15" s="291"/>
      <c r="J15" s="291"/>
      <c r="K15" s="291"/>
      <c r="L15" s="291"/>
      <c r="M15" s="291"/>
      <c r="N15" s="291"/>
      <c r="O15" s="291"/>
      <c r="P15" s="291"/>
      <c r="Q15" s="291"/>
      <c r="R15" s="291"/>
      <c r="S15" s="291"/>
    </row>
    <row r="16" spans="1:19">
      <c r="A16" s="289">
        <v>9</v>
      </c>
      <c r="B16" s="284" t="s">
        <v>955</v>
      </c>
      <c r="C16" s="290"/>
      <c r="D16" s="291"/>
      <c r="E16" s="291"/>
      <c r="F16" s="291"/>
      <c r="G16" s="291"/>
      <c r="H16" s="291"/>
      <c r="I16" s="291"/>
      <c r="J16" s="291"/>
      <c r="K16" s="291"/>
      <c r="L16" s="291"/>
      <c r="M16" s="291"/>
      <c r="N16" s="291"/>
      <c r="O16" s="291"/>
      <c r="P16" s="291"/>
      <c r="Q16" s="291"/>
      <c r="R16" s="291"/>
      <c r="S16" s="291"/>
    </row>
    <row r="17" spans="1:19">
      <c r="A17" s="289">
        <v>10</v>
      </c>
      <c r="B17" s="284" t="s">
        <v>942</v>
      </c>
      <c r="C17" s="290"/>
      <c r="D17" s="291"/>
      <c r="E17" s="291"/>
      <c r="F17" s="291"/>
      <c r="G17" s="291"/>
      <c r="H17" s="291"/>
      <c r="I17" s="291"/>
      <c r="J17" s="291"/>
      <c r="K17" s="291"/>
      <c r="L17" s="291"/>
      <c r="M17" s="291"/>
      <c r="N17" s="291"/>
      <c r="O17" s="291"/>
      <c r="P17" s="291"/>
      <c r="Q17" s="291"/>
      <c r="R17" s="291"/>
      <c r="S17" s="291"/>
    </row>
    <row r="18" spans="1:19" ht="28.8">
      <c r="A18" s="289">
        <v>11</v>
      </c>
      <c r="B18" s="284" t="s">
        <v>943</v>
      </c>
      <c r="C18" s="290"/>
      <c r="D18" s="291"/>
      <c r="E18" s="291"/>
      <c r="F18" s="291"/>
      <c r="G18" s="291"/>
      <c r="H18" s="291"/>
      <c r="I18" s="291"/>
      <c r="J18" s="291"/>
      <c r="K18" s="291"/>
      <c r="L18" s="291"/>
      <c r="M18" s="291"/>
      <c r="N18" s="291"/>
      <c r="O18" s="291"/>
      <c r="P18" s="291"/>
      <c r="Q18" s="291"/>
      <c r="R18" s="291"/>
      <c r="S18" s="291"/>
    </row>
    <row r="19" spans="1:19">
      <c r="A19" s="289">
        <v>12</v>
      </c>
      <c r="B19" s="284" t="s">
        <v>944</v>
      </c>
      <c r="C19" s="290"/>
      <c r="D19" s="291"/>
      <c r="E19" s="291"/>
      <c r="F19" s="291"/>
      <c r="G19" s="291"/>
      <c r="H19" s="291"/>
      <c r="I19" s="291"/>
      <c r="J19" s="291"/>
      <c r="K19" s="291"/>
      <c r="L19" s="291"/>
      <c r="M19" s="291"/>
      <c r="N19" s="291"/>
      <c r="O19" s="291"/>
      <c r="P19" s="291"/>
      <c r="Q19" s="291"/>
      <c r="R19" s="291"/>
      <c r="S19" s="291"/>
    </row>
    <row r="20" spans="1:19" ht="28.8">
      <c r="A20" s="289">
        <v>13</v>
      </c>
      <c r="B20" s="284" t="s">
        <v>956</v>
      </c>
      <c r="C20" s="290"/>
      <c r="D20" s="291"/>
      <c r="E20" s="291"/>
      <c r="F20" s="291"/>
      <c r="G20" s="291"/>
      <c r="H20" s="291"/>
      <c r="I20" s="291"/>
      <c r="J20" s="291"/>
      <c r="K20" s="291"/>
      <c r="L20" s="291"/>
      <c r="M20" s="291"/>
      <c r="N20" s="291"/>
      <c r="O20" s="291"/>
      <c r="P20" s="291"/>
      <c r="Q20" s="291"/>
      <c r="R20" s="291"/>
      <c r="S20" s="291"/>
    </row>
    <row r="21" spans="1:19" ht="28.8">
      <c r="A21" s="289">
        <v>14</v>
      </c>
      <c r="B21" s="284" t="s">
        <v>957</v>
      </c>
      <c r="C21" s="290"/>
      <c r="D21" s="291"/>
      <c r="E21" s="291"/>
      <c r="F21" s="291"/>
      <c r="G21" s="291"/>
      <c r="H21" s="291"/>
      <c r="I21" s="291"/>
      <c r="J21" s="291"/>
      <c r="K21" s="291"/>
      <c r="L21" s="291"/>
      <c r="M21" s="291"/>
      <c r="N21" s="291"/>
      <c r="O21" s="291"/>
      <c r="P21" s="291"/>
      <c r="Q21" s="291"/>
      <c r="R21" s="291"/>
      <c r="S21" s="291"/>
    </row>
    <row r="22" spans="1:19">
      <c r="A22" s="289">
        <v>15</v>
      </c>
      <c r="B22" s="284" t="s">
        <v>958</v>
      </c>
      <c r="C22" s="290"/>
      <c r="D22" s="291"/>
      <c r="E22" s="291"/>
      <c r="F22" s="291"/>
      <c r="G22" s="291"/>
      <c r="H22" s="291"/>
      <c r="I22" s="291"/>
      <c r="J22" s="291"/>
      <c r="K22" s="291"/>
      <c r="L22" s="291"/>
      <c r="M22" s="291"/>
      <c r="N22" s="291"/>
      <c r="O22" s="291"/>
      <c r="P22" s="291"/>
      <c r="Q22" s="291"/>
      <c r="R22" s="291"/>
      <c r="S22" s="291"/>
    </row>
    <row r="23" spans="1:19">
      <c r="A23" s="289">
        <v>16</v>
      </c>
      <c r="B23" s="284" t="s">
        <v>947</v>
      </c>
      <c r="C23" s="290"/>
      <c r="D23" s="291"/>
      <c r="E23" s="291"/>
      <c r="F23" s="291"/>
      <c r="G23" s="291"/>
      <c r="H23" s="291"/>
      <c r="I23" s="291"/>
      <c r="J23" s="291"/>
      <c r="K23" s="291"/>
      <c r="L23" s="291"/>
      <c r="M23" s="291"/>
      <c r="N23" s="291"/>
      <c r="O23" s="291"/>
      <c r="P23" s="291"/>
      <c r="Q23" s="291"/>
      <c r="R23" s="291"/>
      <c r="S23" s="291"/>
    </row>
    <row r="24" spans="1:19">
      <c r="A24" s="292">
        <v>17</v>
      </c>
      <c r="B24" s="293" t="s">
        <v>948</v>
      </c>
      <c r="C24" s="290"/>
      <c r="D24" s="291"/>
      <c r="E24" s="291"/>
      <c r="F24" s="291"/>
      <c r="G24" s="291"/>
      <c r="H24" s="291"/>
      <c r="I24" s="291"/>
      <c r="J24" s="291"/>
      <c r="K24" s="291"/>
      <c r="L24" s="291"/>
      <c r="M24" s="291"/>
      <c r="N24" s="291"/>
      <c r="O24" s="291"/>
      <c r="P24" s="291"/>
      <c r="Q24" s="291"/>
      <c r="R24" s="291"/>
      <c r="S24" s="291"/>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09375" defaultRowHeight="14.4"/>
  <cols>
    <col min="12" max="12" width="32.88671875" customWidth="1"/>
  </cols>
  <sheetData>
    <row r="2" spans="2:12">
      <c r="B2" t="s">
        <v>1856</v>
      </c>
    </row>
    <row r="3" spans="2:12">
      <c r="B3" t="s">
        <v>1857</v>
      </c>
    </row>
    <row r="5" spans="2:12">
      <c r="B5" s="1217" t="s">
        <v>1417</v>
      </c>
      <c r="C5" s="1218"/>
      <c r="D5" s="1218"/>
      <c r="E5" s="1218"/>
      <c r="F5" s="1218"/>
      <c r="G5" s="1218"/>
      <c r="H5" s="1218"/>
      <c r="I5" s="1218"/>
      <c r="J5" s="1218"/>
      <c r="K5" s="1218"/>
      <c r="L5" s="1219"/>
    </row>
    <row r="6" spans="2:12">
      <c r="B6" s="1220" t="s">
        <v>1418</v>
      </c>
      <c r="C6" s="1216"/>
      <c r="D6" s="1216"/>
      <c r="E6" s="1216"/>
      <c r="F6" s="1216"/>
      <c r="G6" s="1216"/>
      <c r="H6" s="1216"/>
      <c r="I6" s="1216"/>
      <c r="J6" s="1216"/>
      <c r="K6" s="1216"/>
      <c r="L6" s="1221"/>
    </row>
    <row r="7" spans="2:12" ht="22.5" customHeight="1">
      <c r="B7" s="1220" t="s">
        <v>1419</v>
      </c>
      <c r="C7" s="1216"/>
      <c r="D7" s="1216"/>
      <c r="E7" s="1216"/>
      <c r="F7" s="1216"/>
      <c r="G7" s="1216"/>
      <c r="H7" s="1216"/>
      <c r="I7" s="1216"/>
      <c r="J7" s="1216"/>
      <c r="K7" s="1216"/>
      <c r="L7" s="1221"/>
    </row>
    <row r="8" spans="2:12">
      <c r="B8" s="1220" t="s">
        <v>1420</v>
      </c>
      <c r="C8" s="1216"/>
      <c r="D8" s="1216"/>
      <c r="E8" s="1216"/>
      <c r="F8" s="1216"/>
      <c r="G8" s="1216"/>
      <c r="H8" s="1216"/>
      <c r="I8" s="1216"/>
      <c r="J8" s="1216"/>
      <c r="K8" s="1216"/>
      <c r="L8" s="1221"/>
    </row>
    <row r="9" spans="2:12" ht="22.5" customHeight="1">
      <c r="B9" s="1220" t="s">
        <v>1421</v>
      </c>
      <c r="C9" s="1216"/>
      <c r="D9" s="1216"/>
      <c r="E9" s="1216"/>
      <c r="F9" s="1216"/>
      <c r="G9" s="1216"/>
      <c r="H9" s="1216"/>
      <c r="I9" s="1216"/>
      <c r="J9" s="1216"/>
      <c r="K9" s="1216"/>
      <c r="L9" s="1221"/>
    </row>
    <row r="10" spans="2:12" ht="22.5" customHeight="1">
      <c r="B10" s="1220" t="s">
        <v>1422</v>
      </c>
      <c r="C10" s="1216"/>
      <c r="D10" s="1216"/>
      <c r="E10" s="1216"/>
      <c r="F10" s="1216"/>
      <c r="G10" s="1216"/>
      <c r="H10" s="1216"/>
      <c r="I10" s="1216"/>
      <c r="J10" s="1216"/>
      <c r="K10" s="1216"/>
      <c r="L10" s="1221"/>
    </row>
    <row r="11" spans="2:12">
      <c r="B11" s="1220" t="s">
        <v>1423</v>
      </c>
      <c r="C11" s="1216"/>
      <c r="D11" s="1216"/>
      <c r="E11" s="1216"/>
      <c r="F11" s="1216"/>
      <c r="G11" s="1216"/>
      <c r="H11" s="1216"/>
      <c r="I11" s="1216"/>
      <c r="J11" s="1216"/>
      <c r="K11" s="1216"/>
      <c r="L11" s="1221"/>
    </row>
    <row r="12" spans="2:12" ht="22.5" customHeight="1">
      <c r="B12" s="1222" t="s">
        <v>1424</v>
      </c>
      <c r="C12" s="1223"/>
      <c r="D12" s="1223"/>
      <c r="E12" s="1223"/>
      <c r="F12" s="1223"/>
      <c r="G12" s="1223"/>
      <c r="H12" s="1223"/>
      <c r="I12" s="1223"/>
      <c r="J12" s="1223"/>
      <c r="K12" s="1223"/>
      <c r="L12" s="1224"/>
    </row>
    <row r="13" spans="2:12" ht="22.5" customHeight="1"/>
    <row r="14" spans="2:12" ht="22.5" customHeight="1">
      <c r="B14" s="1215"/>
      <c r="C14" s="1215"/>
      <c r="D14" s="1215"/>
      <c r="E14" s="1215"/>
      <c r="F14" s="1215"/>
      <c r="G14" s="1215"/>
      <c r="H14" s="1215"/>
      <c r="I14" s="1215"/>
      <c r="J14" s="1215"/>
      <c r="K14" s="1215"/>
      <c r="L14" s="1215"/>
    </row>
    <row r="15" spans="2:12" ht="22.5" customHeight="1">
      <c r="B15" s="1216"/>
      <c r="C15" s="1216"/>
      <c r="D15" s="1216"/>
      <c r="E15" s="1216"/>
      <c r="F15" s="1216"/>
      <c r="G15" s="1216"/>
      <c r="H15" s="1216"/>
      <c r="I15" s="1216"/>
      <c r="J15" s="1216"/>
      <c r="K15" s="1216"/>
      <c r="L15" s="1216"/>
    </row>
    <row r="16" spans="2:12" ht="22.5" customHeight="1">
      <c r="B16" s="1215"/>
      <c r="C16" s="1215"/>
      <c r="D16" s="1215"/>
      <c r="E16" s="1215"/>
      <c r="F16" s="1215"/>
      <c r="G16" s="1215"/>
      <c r="H16" s="1215"/>
      <c r="I16" s="1215"/>
      <c r="J16" s="1215"/>
      <c r="K16" s="1215"/>
      <c r="L16" s="1215"/>
    </row>
    <row r="17" ht="22.5" customHeight="1"/>
    <row r="18" ht="22.5" customHeight="1"/>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cols>
    <col min="1" max="1" width="15" customWidth="1"/>
    <col min="2" max="2" width="12.44140625" bestFit="1" customWidth="1"/>
    <col min="3" max="3" width="73.5546875" customWidth="1"/>
  </cols>
  <sheetData>
    <row r="1" spans="1:3" ht="17.399999999999999">
      <c r="A1" s="737" t="s">
        <v>1417</v>
      </c>
      <c r="B1" s="301"/>
      <c r="C1" s="301"/>
    </row>
    <row r="2" spans="1:3" ht="21">
      <c r="A2" t="s">
        <v>125</v>
      </c>
      <c r="B2" s="280"/>
      <c r="C2" s="275"/>
    </row>
    <row r="3" spans="1:3" ht="21">
      <c r="B3" s="280"/>
      <c r="C3" s="275"/>
    </row>
    <row r="4" spans="1:3" ht="21">
      <c r="B4" s="280"/>
      <c r="C4" s="275"/>
    </row>
    <row r="5" spans="1:3">
      <c r="A5" s="49" t="s">
        <v>126</v>
      </c>
      <c r="B5" s="49" t="s">
        <v>120</v>
      </c>
      <c r="C5" s="440" t="s">
        <v>114</v>
      </c>
    </row>
    <row r="6" spans="1:3" ht="28.8">
      <c r="A6" s="49" t="s">
        <v>1425</v>
      </c>
      <c r="B6" s="49" t="s">
        <v>116</v>
      </c>
      <c r="C6" s="440" t="s">
        <v>1426</v>
      </c>
    </row>
    <row r="7" spans="1:3" ht="129.6">
      <c r="A7" s="49" t="s">
        <v>1427</v>
      </c>
      <c r="B7" s="49" t="s">
        <v>118</v>
      </c>
      <c r="C7" s="277" t="s">
        <v>1428</v>
      </c>
    </row>
    <row r="8" spans="1:3" ht="57.6">
      <c r="A8" s="49" t="s">
        <v>1429</v>
      </c>
      <c r="B8" s="49" t="s">
        <v>907</v>
      </c>
      <c r="C8" s="440" t="s">
        <v>1430</v>
      </c>
    </row>
    <row r="9" spans="1:3" ht="72">
      <c r="A9" s="49" t="s">
        <v>1431</v>
      </c>
      <c r="B9" s="49" t="s">
        <v>137</v>
      </c>
      <c r="C9" s="277" t="s">
        <v>1432</v>
      </c>
    </row>
    <row r="10" spans="1:3" ht="187.2">
      <c r="A10" s="49" t="s">
        <v>1433</v>
      </c>
      <c r="B10" s="49" t="s">
        <v>139</v>
      </c>
      <c r="C10" s="277" t="s">
        <v>1434</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cols>
    <col min="1" max="1" width="16" customWidth="1"/>
    <col min="2" max="2" width="20" customWidth="1"/>
    <col min="3" max="4" width="13.5546875" customWidth="1"/>
    <col min="5" max="5" width="15.109375" customWidth="1"/>
    <col min="6" max="6" width="19.44140625" customWidth="1"/>
    <col min="7" max="7" width="14.109375" customWidth="1"/>
    <col min="8" max="8" width="11.44140625" customWidth="1"/>
    <col min="9" max="9" width="14.44140625" customWidth="1"/>
    <col min="10" max="10" width="17.5546875" customWidth="1"/>
    <col min="11" max="11" width="15.109375" customWidth="1"/>
    <col min="12" max="13" width="15.5546875" customWidth="1"/>
    <col min="14" max="14" width="12.5546875" customWidth="1"/>
  </cols>
  <sheetData>
    <row r="1" spans="1:14" ht="16.8">
      <c r="A1" s="738" t="s">
        <v>1418</v>
      </c>
      <c r="B1" s="2"/>
      <c r="C1" s="2"/>
      <c r="D1" s="2"/>
      <c r="E1" s="2"/>
      <c r="F1" s="2"/>
      <c r="G1" s="2"/>
      <c r="H1" s="2"/>
      <c r="I1" s="2"/>
      <c r="J1" s="2"/>
      <c r="K1" s="2"/>
      <c r="L1" s="2"/>
      <c r="M1" s="343"/>
      <c r="N1" s="2"/>
    </row>
    <row r="2" spans="1:14">
      <c r="A2" s="2"/>
      <c r="B2" s="2"/>
      <c r="C2" s="2"/>
      <c r="D2" s="2"/>
      <c r="E2" s="2"/>
      <c r="F2" s="2"/>
      <c r="G2" s="2"/>
      <c r="H2" s="2"/>
      <c r="I2" s="2"/>
      <c r="J2" s="2"/>
      <c r="K2" s="2"/>
      <c r="L2" s="2"/>
      <c r="M2" s="2"/>
      <c r="N2" s="2"/>
    </row>
    <row r="3" spans="1:14">
      <c r="A3" s="45"/>
      <c r="B3" s="2"/>
      <c r="C3" s="2"/>
      <c r="D3" s="2"/>
      <c r="E3" s="2"/>
      <c r="F3" s="2"/>
      <c r="G3" s="2"/>
      <c r="H3" s="2"/>
      <c r="I3" s="2"/>
      <c r="J3" s="2"/>
      <c r="K3" s="2"/>
      <c r="L3" s="2"/>
      <c r="M3" s="2"/>
      <c r="N3" s="2"/>
    </row>
    <row r="4" spans="1:14" ht="86.4">
      <c r="A4" s="1462" t="s">
        <v>1435</v>
      </c>
      <c r="B4" s="302" t="s">
        <v>1436</v>
      </c>
      <c r="C4" s="302" t="s">
        <v>835</v>
      </c>
      <c r="D4" s="302" t="s">
        <v>1437</v>
      </c>
      <c r="E4" s="113" t="s">
        <v>1438</v>
      </c>
      <c r="F4" s="113" t="s">
        <v>929</v>
      </c>
      <c r="G4" s="113" t="s">
        <v>1439</v>
      </c>
      <c r="H4" s="113" t="s">
        <v>1440</v>
      </c>
      <c r="I4" s="113" t="s">
        <v>1441</v>
      </c>
      <c r="J4" s="113" t="s">
        <v>1442</v>
      </c>
      <c r="K4" s="302" t="s">
        <v>1443</v>
      </c>
      <c r="L4" s="302" t="s">
        <v>1444</v>
      </c>
      <c r="M4" s="302" t="s">
        <v>1445</v>
      </c>
      <c r="N4" s="302" t="s">
        <v>1446</v>
      </c>
    </row>
    <row r="5" spans="1:14">
      <c r="A5" s="1463"/>
      <c r="B5" s="441" t="s">
        <v>6</v>
      </c>
      <c r="C5" s="441" t="s">
        <v>7</v>
      </c>
      <c r="D5" s="441" t="s">
        <v>8</v>
      </c>
      <c r="E5" s="441" t="s">
        <v>43</v>
      </c>
      <c r="F5" s="441" t="s">
        <v>44</v>
      </c>
      <c r="G5" s="441" t="s">
        <v>164</v>
      </c>
      <c r="H5" s="441" t="s">
        <v>165</v>
      </c>
      <c r="I5" s="441" t="s">
        <v>199</v>
      </c>
      <c r="J5" s="441" t="s">
        <v>454</v>
      </c>
      <c r="K5" s="441" t="s">
        <v>455</v>
      </c>
      <c r="L5" s="441" t="s">
        <v>456</v>
      </c>
      <c r="M5" s="441" t="s">
        <v>457</v>
      </c>
      <c r="N5" s="441" t="s">
        <v>458</v>
      </c>
    </row>
    <row r="6" spans="1:14" ht="28.8">
      <c r="A6" s="442" t="s">
        <v>1447</v>
      </c>
      <c r="B6" s="443"/>
      <c r="C6" s="444"/>
      <c r="D6" s="445"/>
      <c r="E6" s="445"/>
      <c r="F6" s="445"/>
      <c r="G6" s="445"/>
      <c r="H6" s="445"/>
      <c r="I6" s="445"/>
      <c r="J6" s="445"/>
      <c r="K6" s="445"/>
      <c r="L6" s="445"/>
      <c r="M6" s="445"/>
      <c r="N6" s="445"/>
    </row>
    <row r="7" spans="1:14">
      <c r="A7" s="446"/>
      <c r="B7" s="447" t="s">
        <v>1448</v>
      </c>
      <c r="C7" s="444"/>
      <c r="D7" s="445"/>
      <c r="E7" s="445"/>
      <c r="F7" s="445"/>
      <c r="G7" s="445"/>
      <c r="H7" s="445"/>
      <c r="I7" s="445"/>
      <c r="J7" s="445"/>
      <c r="K7" s="445"/>
      <c r="L7" s="445"/>
      <c r="M7" s="445"/>
      <c r="N7" s="445"/>
    </row>
    <row r="8" spans="1:14">
      <c r="A8" s="448"/>
      <c r="B8" s="449" t="s">
        <v>1449</v>
      </c>
      <c r="C8" s="444"/>
      <c r="D8" s="445"/>
      <c r="E8" s="445"/>
      <c r="F8" s="445"/>
      <c r="G8" s="445"/>
      <c r="H8" s="445"/>
      <c r="I8" s="445"/>
      <c r="J8" s="445"/>
      <c r="K8" s="445"/>
      <c r="L8" s="445"/>
      <c r="M8" s="445"/>
      <c r="N8" s="445"/>
    </row>
    <row r="9" spans="1:14">
      <c r="A9" s="448"/>
      <c r="B9" s="449" t="s">
        <v>1450</v>
      </c>
      <c r="C9" s="444"/>
      <c r="D9" s="445"/>
      <c r="E9" s="445"/>
      <c r="F9" s="445"/>
      <c r="G9" s="445"/>
      <c r="H9" s="445"/>
      <c r="I9" s="445"/>
      <c r="J9" s="445"/>
      <c r="K9" s="445"/>
      <c r="L9" s="445"/>
      <c r="M9" s="445"/>
      <c r="N9" s="445"/>
    </row>
    <row r="10" spans="1:14">
      <c r="A10" s="448"/>
      <c r="B10" s="447" t="s">
        <v>1451</v>
      </c>
      <c r="C10" s="444"/>
      <c r="D10" s="445"/>
      <c r="E10" s="445"/>
      <c r="F10" s="445"/>
      <c r="G10" s="445"/>
      <c r="H10" s="445"/>
      <c r="I10" s="445"/>
      <c r="J10" s="445"/>
      <c r="K10" s="445"/>
      <c r="L10" s="445"/>
      <c r="M10" s="445"/>
      <c r="N10" s="445"/>
    </row>
    <row r="11" spans="1:14">
      <c r="A11" s="448"/>
      <c r="B11" s="447" t="s">
        <v>1452</v>
      </c>
      <c r="C11" s="444"/>
      <c r="D11" s="445"/>
      <c r="E11" s="445"/>
      <c r="F11" s="445"/>
      <c r="G11" s="445"/>
      <c r="H11" s="445"/>
      <c r="I11" s="445"/>
      <c r="J11" s="445"/>
      <c r="K11" s="445"/>
      <c r="L11" s="445"/>
      <c r="M11" s="445"/>
      <c r="N11" s="445"/>
    </row>
    <row r="12" spans="1:14">
      <c r="A12" s="448"/>
      <c r="B12" s="447" t="s">
        <v>1453</v>
      </c>
      <c r="C12" s="444"/>
      <c r="D12" s="445"/>
      <c r="E12" s="445"/>
      <c r="F12" s="445"/>
      <c r="G12" s="445"/>
      <c r="H12" s="445"/>
      <c r="I12" s="445"/>
      <c r="J12" s="445"/>
      <c r="K12" s="445"/>
      <c r="L12" s="445"/>
      <c r="M12" s="445"/>
      <c r="N12" s="445"/>
    </row>
    <row r="13" spans="1:14">
      <c r="A13" s="448"/>
      <c r="B13" s="447" t="s">
        <v>1454</v>
      </c>
      <c r="C13" s="444"/>
      <c r="D13" s="445"/>
      <c r="E13" s="445"/>
      <c r="F13" s="445"/>
      <c r="G13" s="445"/>
      <c r="H13" s="445"/>
      <c r="I13" s="445"/>
      <c r="J13" s="445"/>
      <c r="K13" s="445"/>
      <c r="L13" s="445"/>
      <c r="M13" s="445"/>
      <c r="N13" s="445"/>
    </row>
    <row r="14" spans="1:14">
      <c r="A14" s="448"/>
      <c r="B14" s="449" t="s">
        <v>1455</v>
      </c>
      <c r="C14" s="444"/>
      <c r="D14" s="445"/>
      <c r="E14" s="445"/>
      <c r="F14" s="445"/>
      <c r="G14" s="445"/>
      <c r="H14" s="445"/>
      <c r="I14" s="445"/>
      <c r="J14" s="445"/>
      <c r="K14" s="445"/>
      <c r="L14" s="445"/>
      <c r="M14" s="445"/>
      <c r="N14" s="445"/>
    </row>
    <row r="15" spans="1:14">
      <c r="A15" s="448"/>
      <c r="B15" s="449" t="s">
        <v>1456</v>
      </c>
      <c r="C15" s="444"/>
      <c r="D15" s="445"/>
      <c r="E15" s="445"/>
      <c r="F15" s="445"/>
      <c r="G15" s="445"/>
      <c r="H15" s="445"/>
      <c r="I15" s="445"/>
      <c r="J15" s="445"/>
      <c r="K15" s="445"/>
      <c r="L15" s="445"/>
      <c r="M15" s="445"/>
      <c r="N15" s="445"/>
    </row>
    <row r="16" spans="1:14">
      <c r="A16" s="448"/>
      <c r="B16" s="447" t="s">
        <v>1457</v>
      </c>
      <c r="C16" s="444"/>
      <c r="D16" s="445"/>
      <c r="E16" s="445"/>
      <c r="F16" s="445"/>
      <c r="G16" s="445"/>
      <c r="H16" s="445"/>
      <c r="I16" s="445"/>
      <c r="J16" s="445"/>
      <c r="K16" s="445"/>
      <c r="L16" s="445"/>
      <c r="M16" s="445"/>
      <c r="N16" s="445"/>
    </row>
    <row r="17" spans="1:14">
      <c r="A17" s="448"/>
      <c r="B17" s="449" t="s">
        <v>1458</v>
      </c>
      <c r="C17" s="444"/>
      <c r="D17" s="445"/>
      <c r="E17" s="445"/>
      <c r="F17" s="445"/>
      <c r="G17" s="445"/>
      <c r="H17" s="445"/>
      <c r="I17" s="445"/>
      <c r="J17" s="445"/>
      <c r="K17" s="445"/>
      <c r="L17" s="445"/>
      <c r="M17" s="445"/>
      <c r="N17" s="445"/>
    </row>
    <row r="18" spans="1:14">
      <c r="A18" s="448"/>
      <c r="B18" s="449" t="s">
        <v>1459</v>
      </c>
      <c r="C18" s="444"/>
      <c r="D18" s="445"/>
      <c r="E18" s="445"/>
      <c r="F18" s="445"/>
      <c r="G18" s="445"/>
      <c r="H18" s="445"/>
      <c r="I18" s="445"/>
      <c r="J18" s="445"/>
      <c r="K18" s="445"/>
      <c r="L18" s="445"/>
      <c r="M18" s="445"/>
      <c r="N18" s="445"/>
    </row>
    <row r="19" spans="1:14">
      <c r="A19" s="448"/>
      <c r="B19" s="447" t="s">
        <v>1460</v>
      </c>
      <c r="C19" s="444"/>
      <c r="D19" s="445"/>
      <c r="E19" s="445"/>
      <c r="F19" s="445"/>
      <c r="G19" s="445"/>
      <c r="H19" s="445"/>
      <c r="I19" s="445"/>
      <c r="J19" s="445"/>
      <c r="K19" s="445"/>
      <c r="L19" s="445"/>
      <c r="M19" s="445"/>
      <c r="N19" s="445"/>
    </row>
    <row r="20" spans="1:14">
      <c r="A20" s="448"/>
      <c r="B20" s="449" t="s">
        <v>1461</v>
      </c>
      <c r="C20" s="444"/>
      <c r="D20" s="445"/>
      <c r="E20" s="445"/>
      <c r="F20" s="445"/>
      <c r="G20" s="445"/>
      <c r="H20" s="445"/>
      <c r="I20" s="445"/>
      <c r="J20" s="445"/>
      <c r="K20" s="445"/>
      <c r="L20" s="445"/>
      <c r="M20" s="445"/>
      <c r="N20" s="445"/>
    </row>
    <row r="21" spans="1:14">
      <c r="A21" s="448"/>
      <c r="B21" s="449" t="s">
        <v>1462</v>
      </c>
      <c r="C21" s="444"/>
      <c r="D21" s="445"/>
      <c r="E21" s="445"/>
      <c r="F21" s="445"/>
      <c r="G21" s="445"/>
      <c r="H21" s="445"/>
      <c r="I21" s="445"/>
      <c r="J21" s="445"/>
      <c r="K21" s="445"/>
      <c r="L21" s="445"/>
      <c r="M21" s="445"/>
      <c r="N21" s="445"/>
    </row>
    <row r="22" spans="1:14">
      <c r="A22" s="448"/>
      <c r="B22" s="449" t="s">
        <v>1463</v>
      </c>
      <c r="C22" s="444"/>
      <c r="D22" s="445"/>
      <c r="E22" s="445"/>
      <c r="F22" s="445"/>
      <c r="G22" s="445"/>
      <c r="H22" s="445"/>
      <c r="I22" s="445"/>
      <c r="J22" s="445"/>
      <c r="K22" s="445"/>
      <c r="L22" s="445"/>
      <c r="M22" s="445"/>
      <c r="N22" s="445"/>
    </row>
    <row r="23" spans="1:14">
      <c r="A23" s="450"/>
      <c r="B23" s="447" t="s">
        <v>1464</v>
      </c>
      <c r="C23" s="444"/>
      <c r="D23" s="445"/>
      <c r="E23" s="445"/>
      <c r="F23" s="445"/>
      <c r="G23" s="445"/>
      <c r="H23" s="445"/>
      <c r="I23" s="445"/>
      <c r="J23" s="445"/>
      <c r="K23" s="445"/>
      <c r="L23" s="445"/>
      <c r="M23" s="445"/>
      <c r="N23" s="445"/>
    </row>
    <row r="24" spans="1:14">
      <c r="A24" s="1464" t="s">
        <v>1465</v>
      </c>
      <c r="B24" s="1465"/>
      <c r="C24" s="445"/>
      <c r="D24" s="445"/>
      <c r="E24" s="445"/>
      <c r="F24" s="445"/>
      <c r="G24" s="445"/>
      <c r="H24" s="445"/>
      <c r="I24" s="445"/>
      <c r="J24" s="445"/>
      <c r="K24" s="445"/>
      <c r="L24" s="445"/>
      <c r="M24" s="445"/>
      <c r="N24" s="445"/>
    </row>
    <row r="25" spans="1:14">
      <c r="A25" s="1460" t="s">
        <v>1466</v>
      </c>
      <c r="B25" s="1461"/>
      <c r="C25" s="445"/>
      <c r="D25" s="445"/>
      <c r="E25" s="445"/>
      <c r="F25" s="445"/>
      <c r="G25" s="451"/>
      <c r="H25" s="445"/>
      <c r="I25" s="451"/>
      <c r="J25" s="445"/>
      <c r="K25" s="445"/>
      <c r="L25" s="445"/>
      <c r="M25" s="445"/>
      <c r="N25" s="445"/>
    </row>
    <row r="26" spans="1:14">
      <c r="A26" s="343"/>
      <c r="B26" s="343"/>
      <c r="C26" s="343"/>
      <c r="D26" s="343"/>
      <c r="E26" s="343"/>
      <c r="F26" s="343"/>
      <c r="G26" s="343"/>
      <c r="H26" s="343"/>
      <c r="I26" s="343"/>
      <c r="J26" s="343"/>
      <c r="K26" s="343"/>
      <c r="L26" s="343"/>
      <c r="M26" s="343"/>
      <c r="N26" s="343"/>
    </row>
    <row r="27" spans="1:14">
      <c r="A27" s="343"/>
      <c r="B27" s="343"/>
      <c r="C27" s="343"/>
      <c r="D27" s="343"/>
      <c r="E27" s="343"/>
      <c r="F27" s="343"/>
      <c r="G27" s="343"/>
      <c r="H27" s="343"/>
      <c r="I27" s="343"/>
      <c r="J27" s="343"/>
      <c r="K27" s="343"/>
      <c r="L27" s="343"/>
      <c r="M27" s="343"/>
      <c r="N27" s="343"/>
    </row>
    <row r="28" spans="1:14">
      <c r="A28" s="343"/>
      <c r="B28" s="343"/>
      <c r="C28" s="343"/>
      <c r="D28" s="343"/>
      <c r="E28" s="343"/>
      <c r="F28" s="343"/>
      <c r="G28" s="343"/>
      <c r="H28" s="343"/>
      <c r="I28" s="343"/>
      <c r="J28" s="343"/>
      <c r="K28" s="343"/>
      <c r="L28" s="343"/>
      <c r="M28" s="343"/>
      <c r="N28" s="343"/>
    </row>
    <row r="29" spans="1:14" ht="86.4">
      <c r="A29" s="1466" t="s">
        <v>1467</v>
      </c>
      <c r="B29" s="452" t="s">
        <v>1436</v>
      </c>
      <c r="C29" s="302" t="s">
        <v>835</v>
      </c>
      <c r="D29" s="302" t="s">
        <v>1437</v>
      </c>
      <c r="E29" s="113" t="s">
        <v>1438</v>
      </c>
      <c r="F29" s="113" t="s">
        <v>929</v>
      </c>
      <c r="G29" s="113" t="s">
        <v>1439</v>
      </c>
      <c r="H29" s="113" t="s">
        <v>1440</v>
      </c>
      <c r="I29" s="113" t="s">
        <v>1441</v>
      </c>
      <c r="J29" s="113" t="s">
        <v>1442</v>
      </c>
      <c r="K29" s="302" t="s">
        <v>1443</v>
      </c>
      <c r="L29" s="302" t="s">
        <v>1444</v>
      </c>
      <c r="M29" s="302" t="s">
        <v>1445</v>
      </c>
      <c r="N29" s="302" t="s">
        <v>1446</v>
      </c>
    </row>
    <row r="30" spans="1:14">
      <c r="A30" s="1467"/>
      <c r="B30" s="453" t="s">
        <v>6</v>
      </c>
      <c r="C30" s="441" t="s">
        <v>7</v>
      </c>
      <c r="D30" s="441" t="s">
        <v>8</v>
      </c>
      <c r="E30" s="441" t="s">
        <v>43</v>
      </c>
      <c r="F30" s="441" t="s">
        <v>44</v>
      </c>
      <c r="G30" s="441" t="s">
        <v>164</v>
      </c>
      <c r="H30" s="441" t="s">
        <v>165</v>
      </c>
      <c r="I30" s="441" t="s">
        <v>199</v>
      </c>
      <c r="J30" s="441" t="s">
        <v>454</v>
      </c>
      <c r="K30" s="441" t="s">
        <v>455</v>
      </c>
      <c r="L30" s="441" t="s">
        <v>456</v>
      </c>
      <c r="M30" s="441" t="s">
        <v>457</v>
      </c>
      <c r="N30" s="441" t="s">
        <v>458</v>
      </c>
    </row>
    <row r="31" spans="1:14" ht="28.8">
      <c r="A31" s="442" t="s">
        <v>1447</v>
      </c>
      <c r="B31" s="443"/>
      <c r="C31" s="444"/>
      <c r="D31" s="445"/>
      <c r="E31" s="445"/>
      <c r="F31" s="445"/>
      <c r="G31" s="445"/>
      <c r="H31" s="445"/>
      <c r="I31" s="445"/>
      <c r="J31" s="445"/>
      <c r="K31" s="445"/>
      <c r="L31" s="445"/>
      <c r="M31" s="445"/>
      <c r="N31" s="445"/>
    </row>
    <row r="32" spans="1:14">
      <c r="A32" s="446"/>
      <c r="B32" s="447" t="s">
        <v>1448</v>
      </c>
      <c r="C32" s="444"/>
      <c r="D32" s="445"/>
      <c r="E32" s="445"/>
      <c r="F32" s="445"/>
      <c r="G32" s="445"/>
      <c r="H32" s="445"/>
      <c r="I32" s="445"/>
      <c r="J32" s="445"/>
      <c r="K32" s="445"/>
      <c r="L32" s="445"/>
      <c r="M32" s="445"/>
      <c r="N32" s="445"/>
    </row>
    <row r="33" spans="1:14">
      <c r="A33" s="448"/>
      <c r="B33" s="449" t="s">
        <v>1449</v>
      </c>
      <c r="C33" s="444"/>
      <c r="D33" s="445"/>
      <c r="E33" s="445"/>
      <c r="F33" s="445"/>
      <c r="G33" s="445"/>
      <c r="H33" s="445"/>
      <c r="I33" s="445"/>
      <c r="J33" s="445"/>
      <c r="K33" s="445"/>
      <c r="L33" s="445"/>
      <c r="M33" s="445"/>
      <c r="N33" s="445"/>
    </row>
    <row r="34" spans="1:14">
      <c r="A34" s="448"/>
      <c r="B34" s="449" t="s">
        <v>1450</v>
      </c>
      <c r="C34" s="444"/>
      <c r="D34" s="445"/>
      <c r="E34" s="445"/>
      <c r="F34" s="445"/>
      <c r="G34" s="445"/>
      <c r="H34" s="445"/>
      <c r="I34" s="445"/>
      <c r="J34" s="445"/>
      <c r="K34" s="445"/>
      <c r="L34" s="445"/>
      <c r="M34" s="445"/>
      <c r="N34" s="445"/>
    </row>
    <row r="35" spans="1:14">
      <c r="A35" s="448"/>
      <c r="B35" s="447" t="s">
        <v>1451</v>
      </c>
      <c r="C35" s="444"/>
      <c r="D35" s="445"/>
      <c r="E35" s="445"/>
      <c r="F35" s="445"/>
      <c r="G35" s="445"/>
      <c r="H35" s="445"/>
      <c r="I35" s="445"/>
      <c r="J35" s="445"/>
      <c r="K35" s="445"/>
      <c r="L35" s="445"/>
      <c r="M35" s="445"/>
      <c r="N35" s="445"/>
    </row>
    <row r="36" spans="1:14">
      <c r="A36" s="448"/>
      <c r="B36" s="447" t="s">
        <v>1452</v>
      </c>
      <c r="C36" s="444"/>
      <c r="D36" s="445"/>
      <c r="E36" s="445"/>
      <c r="F36" s="445"/>
      <c r="G36" s="445"/>
      <c r="H36" s="445"/>
      <c r="I36" s="445"/>
      <c r="J36" s="445"/>
      <c r="K36" s="445"/>
      <c r="L36" s="445"/>
      <c r="M36" s="445"/>
      <c r="N36" s="445"/>
    </row>
    <row r="37" spans="1:14">
      <c r="A37" s="448"/>
      <c r="B37" s="447" t="s">
        <v>1453</v>
      </c>
      <c r="C37" s="444"/>
      <c r="D37" s="445"/>
      <c r="E37" s="445"/>
      <c r="F37" s="445"/>
      <c r="G37" s="445"/>
      <c r="H37" s="445"/>
      <c r="I37" s="445"/>
      <c r="J37" s="445"/>
      <c r="K37" s="445"/>
      <c r="L37" s="445"/>
      <c r="M37" s="445"/>
      <c r="N37" s="445"/>
    </row>
    <row r="38" spans="1:14">
      <c r="A38" s="448"/>
      <c r="B38" s="447" t="s">
        <v>1454</v>
      </c>
      <c r="C38" s="444"/>
      <c r="D38" s="445"/>
      <c r="E38" s="445"/>
      <c r="F38" s="445"/>
      <c r="G38" s="445"/>
      <c r="H38" s="445"/>
      <c r="I38" s="445"/>
      <c r="J38" s="445"/>
      <c r="K38" s="445"/>
      <c r="L38" s="445"/>
      <c r="M38" s="445"/>
      <c r="N38" s="445"/>
    </row>
    <row r="39" spans="1:14">
      <c r="A39" s="448"/>
      <c r="B39" s="449" t="s">
        <v>1455</v>
      </c>
      <c r="C39" s="444"/>
      <c r="D39" s="445"/>
      <c r="E39" s="445"/>
      <c r="F39" s="445"/>
      <c r="G39" s="445"/>
      <c r="H39" s="445"/>
      <c r="I39" s="445"/>
      <c r="J39" s="445"/>
      <c r="K39" s="445"/>
      <c r="L39" s="445"/>
      <c r="M39" s="445"/>
      <c r="N39" s="445"/>
    </row>
    <row r="40" spans="1:14">
      <c r="A40" s="448"/>
      <c r="B40" s="449" t="s">
        <v>1456</v>
      </c>
      <c r="C40" s="444"/>
      <c r="D40" s="445"/>
      <c r="E40" s="445"/>
      <c r="F40" s="445"/>
      <c r="G40" s="445"/>
      <c r="H40" s="445"/>
      <c r="I40" s="445"/>
      <c r="J40" s="445"/>
      <c r="K40" s="445"/>
      <c r="L40" s="445"/>
      <c r="M40" s="445"/>
      <c r="N40" s="445"/>
    </row>
    <row r="41" spans="1:14">
      <c r="A41" s="448"/>
      <c r="B41" s="447" t="s">
        <v>1457</v>
      </c>
      <c r="C41" s="444"/>
      <c r="D41" s="445"/>
      <c r="E41" s="445"/>
      <c r="F41" s="445"/>
      <c r="G41" s="445"/>
      <c r="H41" s="445"/>
      <c r="I41" s="445"/>
      <c r="J41" s="445"/>
      <c r="K41" s="445"/>
      <c r="L41" s="445"/>
      <c r="M41" s="445"/>
      <c r="N41" s="445"/>
    </row>
    <row r="42" spans="1:14">
      <c r="A42" s="448"/>
      <c r="B42" s="449" t="s">
        <v>1458</v>
      </c>
      <c r="C42" s="444"/>
      <c r="D42" s="445"/>
      <c r="E42" s="445"/>
      <c r="F42" s="445"/>
      <c r="G42" s="445"/>
      <c r="H42" s="445"/>
      <c r="I42" s="445"/>
      <c r="J42" s="445"/>
      <c r="K42" s="445"/>
      <c r="L42" s="445"/>
      <c r="M42" s="445"/>
      <c r="N42" s="445"/>
    </row>
    <row r="43" spans="1:14">
      <c r="A43" s="448"/>
      <c r="B43" s="449" t="s">
        <v>1459</v>
      </c>
      <c r="C43" s="444"/>
      <c r="D43" s="445"/>
      <c r="E43" s="445"/>
      <c r="F43" s="445"/>
      <c r="G43" s="445"/>
      <c r="H43" s="445"/>
      <c r="I43" s="445"/>
      <c r="J43" s="445"/>
      <c r="K43" s="445"/>
      <c r="L43" s="445"/>
      <c r="M43" s="445"/>
      <c r="N43" s="445"/>
    </row>
    <row r="44" spans="1:14">
      <c r="A44" s="448"/>
      <c r="B44" s="447" t="s">
        <v>1460</v>
      </c>
      <c r="C44" s="444"/>
      <c r="D44" s="445"/>
      <c r="E44" s="445"/>
      <c r="F44" s="445"/>
      <c r="G44" s="445"/>
      <c r="H44" s="445"/>
      <c r="I44" s="445"/>
      <c r="J44" s="445"/>
      <c r="K44" s="445"/>
      <c r="L44" s="445"/>
      <c r="M44" s="445"/>
      <c r="N44" s="445"/>
    </row>
    <row r="45" spans="1:14">
      <c r="A45" s="448"/>
      <c r="B45" s="449" t="s">
        <v>1461</v>
      </c>
      <c r="C45" s="444"/>
      <c r="D45" s="445"/>
      <c r="E45" s="445"/>
      <c r="F45" s="445"/>
      <c r="G45" s="445"/>
      <c r="H45" s="445"/>
      <c r="I45" s="445"/>
      <c r="J45" s="445"/>
      <c r="K45" s="445"/>
      <c r="L45" s="445"/>
      <c r="M45" s="445"/>
      <c r="N45" s="445"/>
    </row>
    <row r="46" spans="1:14">
      <c r="A46" s="448"/>
      <c r="B46" s="449" t="s">
        <v>1462</v>
      </c>
      <c r="C46" s="444"/>
      <c r="D46" s="445"/>
      <c r="E46" s="445"/>
      <c r="F46" s="445"/>
      <c r="G46" s="445"/>
      <c r="H46" s="445"/>
      <c r="I46" s="445"/>
      <c r="J46" s="445"/>
      <c r="K46" s="445"/>
      <c r="L46" s="445"/>
      <c r="M46" s="445"/>
      <c r="N46" s="445"/>
    </row>
    <row r="47" spans="1:14">
      <c r="A47" s="448"/>
      <c r="B47" s="449" t="s">
        <v>1463</v>
      </c>
      <c r="C47" s="444"/>
      <c r="D47" s="445"/>
      <c r="E47" s="445"/>
      <c r="F47" s="445"/>
      <c r="G47" s="445"/>
      <c r="H47" s="445"/>
      <c r="I47" s="445"/>
      <c r="J47" s="445"/>
      <c r="K47" s="445"/>
      <c r="L47" s="445"/>
      <c r="M47" s="445"/>
      <c r="N47" s="445"/>
    </row>
    <row r="48" spans="1:14">
      <c r="A48" s="450"/>
      <c r="B48" s="447" t="s">
        <v>1464</v>
      </c>
      <c r="C48" s="444"/>
      <c r="D48" s="445"/>
      <c r="E48" s="445"/>
      <c r="F48" s="445"/>
      <c r="G48" s="445"/>
      <c r="H48" s="445"/>
      <c r="I48" s="445"/>
      <c r="J48" s="445"/>
      <c r="K48" s="445"/>
      <c r="L48" s="445"/>
      <c r="M48" s="445"/>
      <c r="N48" s="445"/>
    </row>
    <row r="49" spans="1:14">
      <c r="A49" s="1464" t="s">
        <v>1465</v>
      </c>
      <c r="B49" s="1465"/>
      <c r="C49" s="445"/>
      <c r="D49" s="445"/>
      <c r="E49" s="445"/>
      <c r="F49" s="445"/>
      <c r="G49" s="445"/>
      <c r="H49" s="445"/>
      <c r="I49" s="445"/>
      <c r="J49" s="445"/>
      <c r="K49" s="445"/>
      <c r="L49" s="445"/>
      <c r="M49" s="445"/>
      <c r="N49" s="445"/>
    </row>
    <row r="50" spans="1:14">
      <c r="A50" s="1460" t="s">
        <v>1466</v>
      </c>
      <c r="B50" s="1461"/>
      <c r="C50" s="445"/>
      <c r="D50" s="445"/>
      <c r="E50" s="445"/>
      <c r="F50" s="445"/>
      <c r="G50" s="451"/>
      <c r="H50" s="445"/>
      <c r="I50" s="451"/>
      <c r="J50" s="445"/>
      <c r="K50" s="445"/>
      <c r="L50" s="445"/>
      <c r="M50" s="445"/>
      <c r="N50" s="44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C12"/>
  <sheetViews>
    <sheetView showGridLines="0" view="pageLayout" zoomScaleNormal="100" workbookViewId="0">
      <selection activeCell="C11" sqref="C11"/>
    </sheetView>
  </sheetViews>
  <sheetFormatPr defaultRowHeight="14.4"/>
  <cols>
    <col min="1" max="1" width="6.109375" customWidth="1"/>
    <col min="2" max="2" width="74.109375" customWidth="1"/>
    <col min="3" max="3" width="19.109375" customWidth="1"/>
  </cols>
  <sheetData>
    <row r="2" spans="1:3">
      <c r="A2" s="1"/>
      <c r="B2" s="1"/>
      <c r="C2" s="1"/>
    </row>
    <row r="3" spans="1:3">
      <c r="A3" s="8" t="s">
        <v>2</v>
      </c>
      <c r="B3" s="1"/>
      <c r="C3" s="1"/>
    </row>
    <row r="4" spans="1:3">
      <c r="A4" s="1"/>
      <c r="B4" s="1"/>
      <c r="C4" s="1"/>
    </row>
    <row r="5" spans="1:3">
      <c r="A5" s="1"/>
      <c r="B5" s="1"/>
      <c r="C5" s="1"/>
    </row>
    <row r="6" spans="1:3">
      <c r="A6" s="1"/>
      <c r="B6" s="1"/>
      <c r="C6" s="1"/>
    </row>
    <row r="7" spans="1:3">
      <c r="A7" s="1"/>
      <c r="B7" s="1"/>
      <c r="C7" s="17" t="s">
        <v>6</v>
      </c>
    </row>
    <row r="8" spans="1:3">
      <c r="A8" s="20"/>
      <c r="B8" s="21"/>
      <c r="C8" s="17" t="s">
        <v>9</v>
      </c>
    </row>
    <row r="9" spans="1:3" ht="15.75" customHeight="1">
      <c r="A9" s="17">
        <v>1</v>
      </c>
      <c r="B9" s="19" t="s">
        <v>109</v>
      </c>
      <c r="C9" s="17">
        <v>0</v>
      </c>
    </row>
    <row r="10" spans="1:3">
      <c r="A10" s="17">
        <v>2</v>
      </c>
      <c r="B10" s="19" t="s">
        <v>110</v>
      </c>
      <c r="C10" s="17">
        <v>0</v>
      </c>
    </row>
    <row r="11" spans="1:3">
      <c r="A11" s="1"/>
      <c r="B11" s="1"/>
      <c r="C11" s="1"/>
    </row>
    <row r="12" spans="1:3">
      <c r="A12" s="1"/>
      <c r="B12" s="1"/>
      <c r="C12"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showGridLines="0" view="pageLayout" zoomScaleNormal="100" zoomScaleSheetLayoutView="100" workbookViewId="0">
      <selection activeCell="B3" sqref="B3"/>
    </sheetView>
  </sheetViews>
  <sheetFormatPr defaultColWidth="9.109375" defaultRowHeight="14.4"/>
  <cols>
    <col min="1" max="1" width="9.109375" style="2"/>
    <col min="2" max="2" width="6.5546875" style="2" customWidth="1"/>
    <col min="3" max="3" width="47" style="2" customWidth="1"/>
    <col min="4" max="4" width="31" style="2" customWidth="1"/>
    <col min="5" max="8" width="23.44140625" style="2" customWidth="1"/>
    <col min="9" max="16384" width="9.109375" style="2"/>
  </cols>
  <sheetData>
    <row r="2" spans="2:10" ht="21">
      <c r="B2" s="454" t="s">
        <v>1419</v>
      </c>
      <c r="C2" s="455"/>
      <c r="D2" s="455"/>
      <c r="E2" s="456"/>
      <c r="F2" s="456"/>
      <c r="G2" s="456"/>
      <c r="H2" s="456"/>
      <c r="I2" s="456"/>
    </row>
    <row r="4" spans="2:10">
      <c r="B4" s="457"/>
      <c r="C4" s="457"/>
      <c r="D4" s="457"/>
      <c r="E4" s="457"/>
      <c r="F4" s="457"/>
    </row>
    <row r="5" spans="2:10">
      <c r="B5" s="200"/>
      <c r="C5" s="200"/>
      <c r="D5" s="200"/>
      <c r="E5" s="458"/>
      <c r="F5" s="458"/>
      <c r="J5" s="200"/>
    </row>
    <row r="6" spans="2:10" ht="69">
      <c r="B6" s="459"/>
      <c r="C6" s="460"/>
      <c r="D6" s="739" t="s">
        <v>1468</v>
      </c>
      <c r="E6" s="740" t="s">
        <v>1469</v>
      </c>
      <c r="F6" s="740" t="s">
        <v>1470</v>
      </c>
      <c r="G6" s="740" t="s">
        <v>1471</v>
      </c>
      <c r="H6" s="740" t="s">
        <v>1472</v>
      </c>
    </row>
    <row r="7" spans="2:10">
      <c r="B7" s="459"/>
      <c r="C7" s="459"/>
      <c r="D7" s="741" t="s">
        <v>6</v>
      </c>
      <c r="E7" s="742" t="s">
        <v>7</v>
      </c>
      <c r="F7" s="742" t="s">
        <v>8</v>
      </c>
      <c r="G7" s="742" t="s">
        <v>43</v>
      </c>
      <c r="H7" s="742" t="s">
        <v>44</v>
      </c>
    </row>
    <row r="8" spans="2:10">
      <c r="B8" s="744">
        <v>1</v>
      </c>
      <c r="C8" s="744" t="s">
        <v>1473</v>
      </c>
      <c r="D8" s="743"/>
      <c r="E8" s="743"/>
      <c r="F8" s="744"/>
      <c r="G8" s="744"/>
      <c r="H8" s="744"/>
    </row>
    <row r="9" spans="2:10">
      <c r="B9" s="744">
        <v>1.1000000000000001</v>
      </c>
      <c r="C9" s="748" t="s">
        <v>1474</v>
      </c>
      <c r="D9" s="745"/>
      <c r="E9" s="744"/>
      <c r="F9" s="744"/>
      <c r="G9" s="744"/>
      <c r="H9" s="744"/>
    </row>
    <row r="10" spans="2:10">
      <c r="B10" s="744">
        <v>1.2</v>
      </c>
      <c r="C10" s="748" t="s">
        <v>1475</v>
      </c>
      <c r="D10" s="745"/>
      <c r="E10" s="744"/>
      <c r="F10" s="744"/>
      <c r="G10" s="744"/>
      <c r="H10" s="744"/>
    </row>
    <row r="11" spans="2:10">
      <c r="B11" s="744">
        <v>2</v>
      </c>
      <c r="C11" s="744" t="s">
        <v>938</v>
      </c>
      <c r="D11" s="744"/>
      <c r="E11" s="744"/>
      <c r="F11" s="744"/>
      <c r="G11" s="744"/>
      <c r="H11" s="744"/>
    </row>
    <row r="12" spans="2:10">
      <c r="B12" s="744">
        <v>3</v>
      </c>
      <c r="C12" s="744" t="s">
        <v>939</v>
      </c>
      <c r="D12" s="744"/>
      <c r="E12" s="744"/>
      <c r="F12" s="744"/>
      <c r="G12" s="744"/>
      <c r="H12" s="744"/>
    </row>
    <row r="13" spans="2:10" ht="27.6">
      <c r="B13" s="744">
        <v>3.1</v>
      </c>
      <c r="C13" s="748" t="s">
        <v>1476</v>
      </c>
      <c r="D13" s="745"/>
      <c r="E13" s="744"/>
      <c r="F13" s="744"/>
      <c r="G13" s="744"/>
      <c r="H13" s="744"/>
    </row>
    <row r="14" spans="2:10" ht="27.6">
      <c r="B14" s="744">
        <v>3.2</v>
      </c>
      <c r="C14" s="748" t="s">
        <v>1477</v>
      </c>
      <c r="D14" s="745"/>
      <c r="E14" s="744"/>
      <c r="F14" s="744"/>
      <c r="G14" s="744"/>
      <c r="H14" s="744"/>
    </row>
    <row r="15" spans="2:10">
      <c r="B15" s="744">
        <v>4</v>
      </c>
      <c r="C15" s="744" t="s">
        <v>940</v>
      </c>
      <c r="D15" s="744"/>
      <c r="E15" s="744"/>
      <c r="F15" s="744"/>
      <c r="G15" s="744"/>
      <c r="H15" s="744"/>
    </row>
    <row r="16" spans="2:10">
      <c r="B16" s="744">
        <v>4.0999999999999996</v>
      </c>
      <c r="C16" s="749" t="s">
        <v>1478</v>
      </c>
      <c r="D16" s="746"/>
      <c r="E16" s="744"/>
      <c r="F16" s="744"/>
      <c r="G16" s="744"/>
      <c r="H16" s="744"/>
    </row>
    <row r="17" spans="2:8" ht="27.6">
      <c r="B17" s="744">
        <v>4.2</v>
      </c>
      <c r="C17" s="749" t="s">
        <v>1479</v>
      </c>
      <c r="D17" s="746"/>
      <c r="E17" s="744"/>
      <c r="F17" s="744"/>
      <c r="G17" s="744"/>
      <c r="H17" s="744"/>
    </row>
    <row r="18" spans="2:8" ht="27.6">
      <c r="B18" s="744">
        <v>4.3</v>
      </c>
      <c r="C18" s="749" t="s">
        <v>1480</v>
      </c>
      <c r="D18" s="746"/>
      <c r="E18" s="744"/>
      <c r="F18" s="744"/>
      <c r="G18" s="744"/>
      <c r="H18" s="744"/>
    </row>
    <row r="19" spans="2:8">
      <c r="B19" s="744">
        <v>4.4000000000000004</v>
      </c>
      <c r="C19" s="749" t="s">
        <v>1481</v>
      </c>
      <c r="D19" s="746"/>
      <c r="E19" s="744"/>
      <c r="F19" s="744"/>
      <c r="G19" s="744"/>
      <c r="H19" s="744"/>
    </row>
    <row r="20" spans="2:8" ht="27.6">
      <c r="B20" s="744">
        <v>4.5</v>
      </c>
      <c r="C20" s="749" t="s">
        <v>1482</v>
      </c>
      <c r="D20" s="746"/>
      <c r="E20" s="744"/>
      <c r="F20" s="744"/>
      <c r="G20" s="744"/>
      <c r="H20" s="744"/>
    </row>
    <row r="21" spans="2:8">
      <c r="B21" s="744">
        <v>5</v>
      </c>
      <c r="C21" s="744" t="s">
        <v>235</v>
      </c>
      <c r="D21" s="744"/>
      <c r="E21" s="744"/>
      <c r="F21" s="744"/>
      <c r="G21" s="744"/>
      <c r="H21" s="744"/>
    </row>
    <row r="22" spans="2:8">
      <c r="B22" s="744">
        <v>6</v>
      </c>
      <c r="C22" s="744" t="s">
        <v>1483</v>
      </c>
      <c r="D22" s="744"/>
      <c r="E22" s="744"/>
      <c r="F22" s="744"/>
      <c r="G22" s="744"/>
      <c r="H22" s="744"/>
    </row>
    <row r="23" spans="2:8">
      <c r="B23" s="744">
        <v>7</v>
      </c>
      <c r="C23" s="747" t="s">
        <v>1352</v>
      </c>
      <c r="D23" s="747"/>
      <c r="E23" s="744"/>
      <c r="F23" s="744"/>
      <c r="G23" s="744"/>
      <c r="H23" s="744"/>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autoPageBreaks="0" fitToPage="1"/>
  </sheetPr>
  <dimension ref="C2:K26"/>
  <sheetViews>
    <sheetView showGridLines="0" view="pageLayout" zoomScale="80" zoomScaleNormal="100" zoomScaleSheetLayoutView="100" zoomScalePageLayoutView="80" workbookViewId="0">
      <selection activeCell="E8" sqref="E8"/>
    </sheetView>
  </sheetViews>
  <sheetFormatPr defaultColWidth="9.109375" defaultRowHeight="14.4"/>
  <cols>
    <col min="1" max="2" width="9.109375" style="2"/>
    <col min="3" max="3" width="8.44140625" style="2" customWidth="1"/>
    <col min="4" max="4" width="51.5546875" style="2" customWidth="1"/>
    <col min="5" max="5" width="31.5546875" style="2" customWidth="1"/>
    <col min="6" max="6" width="30.44140625" style="2" bestFit="1" customWidth="1"/>
    <col min="7" max="16384" width="9.109375" style="2"/>
  </cols>
  <sheetData>
    <row r="2" spans="3:11" ht="41.4" customHeight="1">
      <c r="C2" s="1468" t="s">
        <v>1420</v>
      </c>
      <c r="D2" s="1469"/>
      <c r="E2" s="1469"/>
      <c r="F2" s="1469"/>
      <c r="G2" s="1470"/>
      <c r="H2" s="278"/>
      <c r="I2" s="278"/>
      <c r="J2" s="278"/>
      <c r="K2" s="278"/>
    </row>
    <row r="4" spans="3:11">
      <c r="C4" s="457"/>
      <c r="D4" s="457"/>
      <c r="E4" s="457"/>
      <c r="F4" s="457"/>
    </row>
    <row r="5" spans="3:11">
      <c r="C5" s="462"/>
      <c r="D5" s="462"/>
      <c r="E5" s="458"/>
      <c r="F5" s="458"/>
    </row>
    <row r="6" spans="3:11" ht="28.8">
      <c r="C6" s="463"/>
      <c r="D6" s="463"/>
      <c r="E6" s="750" t="s">
        <v>1484</v>
      </c>
      <c r="F6" s="750" t="s">
        <v>1485</v>
      </c>
    </row>
    <row r="7" spans="3:11" ht="16.8">
      <c r="C7" s="1471"/>
      <c r="D7" s="1472"/>
      <c r="E7" s="735" t="s">
        <v>6</v>
      </c>
      <c r="F7" s="735" t="s">
        <v>7</v>
      </c>
    </row>
    <row r="8" spans="3:11">
      <c r="C8" s="752">
        <v>1</v>
      </c>
      <c r="D8" s="751" t="s">
        <v>1486</v>
      </c>
      <c r="E8" s="1000">
        <v>2714021.8139999998</v>
      </c>
      <c r="F8" s="1000">
        <v>2714021.8139999998</v>
      </c>
    </row>
    <row r="9" spans="3:11">
      <c r="C9" s="752">
        <v>2</v>
      </c>
      <c r="D9" s="752" t="s">
        <v>1487</v>
      </c>
      <c r="E9" s="1001">
        <v>5524466.9349999996</v>
      </c>
      <c r="F9" s="1001">
        <v>5524466.9349999996</v>
      </c>
    </row>
    <row r="10" spans="3:11">
      <c r="C10" s="752">
        <v>3</v>
      </c>
      <c r="D10" s="752" t="s">
        <v>938</v>
      </c>
      <c r="E10" s="1001">
        <v>1181889.3729999999</v>
      </c>
      <c r="F10" s="1001">
        <v>1181889.3729999999</v>
      </c>
    </row>
    <row r="11" spans="3:11">
      <c r="C11" s="752">
        <v>4</v>
      </c>
      <c r="D11" s="752" t="s">
        <v>1488</v>
      </c>
      <c r="E11" s="1001">
        <v>1252704.091</v>
      </c>
      <c r="F11" s="1001">
        <v>1252704.091</v>
      </c>
    </row>
    <row r="12" spans="3:11">
      <c r="C12" s="753">
        <v>4.0999999999999996</v>
      </c>
      <c r="D12" s="753" t="s">
        <v>1489</v>
      </c>
      <c r="E12" s="1001">
        <v>3588725.6529999999</v>
      </c>
      <c r="F12" s="1001">
        <v>3588725.6529999999</v>
      </c>
    </row>
    <row r="13" spans="3:11">
      <c r="C13" s="753">
        <v>4.2</v>
      </c>
      <c r="D13" s="753" t="s">
        <v>1490</v>
      </c>
      <c r="E13" s="1001">
        <v>0</v>
      </c>
      <c r="F13" s="1001">
        <v>0</v>
      </c>
    </row>
    <row r="14" spans="3:11">
      <c r="C14" s="752">
        <v>5</v>
      </c>
      <c r="D14" s="751" t="s">
        <v>1491</v>
      </c>
      <c r="E14" s="1000">
        <v>13944108.098999999</v>
      </c>
      <c r="F14" s="1000">
        <v>13944108.098999999</v>
      </c>
    </row>
    <row r="15" spans="3:11">
      <c r="C15" s="752">
        <v>6</v>
      </c>
      <c r="D15" s="752" t="s">
        <v>1487</v>
      </c>
      <c r="E15" s="1001">
        <v>2980392.5989999999</v>
      </c>
      <c r="F15" s="1001">
        <v>2980392.5989999999</v>
      </c>
    </row>
    <row r="16" spans="3:11">
      <c r="C16" s="752">
        <v>7</v>
      </c>
      <c r="D16" s="752" t="s">
        <v>938</v>
      </c>
      <c r="E16" s="1001">
        <v>30591817.249000002</v>
      </c>
      <c r="F16" s="1001">
        <v>30591817.249000002</v>
      </c>
    </row>
    <row r="17" spans="3:6">
      <c r="C17" s="752">
        <v>8</v>
      </c>
      <c r="D17" s="752" t="s">
        <v>1488</v>
      </c>
      <c r="E17" s="1001">
        <v>22793587.423</v>
      </c>
      <c r="F17" s="1001">
        <v>22793587.423</v>
      </c>
    </row>
    <row r="18" spans="3:6" ht="15.6">
      <c r="C18" s="754">
        <v>8.1</v>
      </c>
      <c r="D18" s="753" t="s">
        <v>1492</v>
      </c>
      <c r="E18" s="1001">
        <v>55389045.347000003</v>
      </c>
      <c r="F18" s="1001">
        <v>55389045.347000003</v>
      </c>
    </row>
    <row r="19" spans="3:6" ht="15.6">
      <c r="C19" s="754">
        <v>8.1999999999999993</v>
      </c>
      <c r="D19" s="753" t="s">
        <v>1490</v>
      </c>
      <c r="E19" s="1001">
        <v>0</v>
      </c>
      <c r="F19" s="1001">
        <v>0</v>
      </c>
    </row>
    <row r="20" spans="3:6" ht="15.6">
      <c r="C20" s="754">
        <v>9</v>
      </c>
      <c r="D20" s="752" t="s">
        <v>940</v>
      </c>
      <c r="E20" s="1001">
        <v>105700754.883</v>
      </c>
      <c r="F20" s="1001">
        <v>105700754.883</v>
      </c>
    </row>
    <row r="21" spans="3:6" ht="28.8">
      <c r="C21" s="754">
        <v>9.1</v>
      </c>
      <c r="D21" s="753" t="s">
        <v>1493</v>
      </c>
      <c r="E21" s="1001">
        <v>0</v>
      </c>
      <c r="F21" s="1001">
        <v>0</v>
      </c>
    </row>
    <row r="22" spans="3:6" ht="28.8">
      <c r="C22" s="754">
        <v>9.1999999999999993</v>
      </c>
      <c r="D22" s="753" t="s">
        <v>1494</v>
      </c>
      <c r="E22" s="1001">
        <v>6882619.1600000001</v>
      </c>
      <c r="F22" s="1001">
        <v>6882619.1600000001</v>
      </c>
    </row>
    <row r="23" spans="3:6" ht="15.6">
      <c r="C23" s="754">
        <v>9.3000000000000007</v>
      </c>
      <c r="D23" s="753" t="s">
        <v>1480</v>
      </c>
      <c r="E23" s="1001">
        <v>24636137.248</v>
      </c>
      <c r="F23" s="1001">
        <v>24636137.248</v>
      </c>
    </row>
    <row r="24" spans="3:6" ht="15.6">
      <c r="C24" s="754">
        <v>9.4</v>
      </c>
      <c r="D24" s="753" t="s">
        <v>1495</v>
      </c>
      <c r="E24" s="1001">
        <v>0</v>
      </c>
      <c r="F24" s="1001">
        <v>0</v>
      </c>
    </row>
    <row r="25" spans="3:6" ht="15.6">
      <c r="C25" s="754">
        <v>9.5</v>
      </c>
      <c r="D25" s="753" t="s">
        <v>1496</v>
      </c>
      <c r="E25" s="1001">
        <v>53146653.747000001</v>
      </c>
      <c r="F25" s="1001">
        <v>53146653.747000001</v>
      </c>
    </row>
    <row r="26" spans="3:6" s="200" customFormat="1" ht="39.75" customHeight="1">
      <c r="C26" s="752">
        <v>10</v>
      </c>
      <c r="D26" s="751" t="s">
        <v>1497</v>
      </c>
      <c r="E26" s="1000">
        <v>330326923.62099999</v>
      </c>
      <c r="F26" s="1000">
        <v>330326923.62099999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P36"/>
  <sheetViews>
    <sheetView showGridLines="0" view="pageLayout" topLeftCell="A4" zoomScale="80" zoomScaleNormal="100" zoomScalePageLayoutView="80" workbookViewId="0">
      <selection activeCell="C44" sqref="C44"/>
    </sheetView>
  </sheetViews>
  <sheetFormatPr defaultColWidth="9.109375" defaultRowHeight="14.4"/>
  <cols>
    <col min="1" max="1" width="5.44140625" customWidth="1"/>
    <col min="2" max="2" width="40.44140625" customWidth="1"/>
    <col min="3" max="3" width="26.5546875" customWidth="1"/>
    <col min="4" max="4" width="17.44140625" bestFit="1" customWidth="1"/>
    <col min="5" max="5" width="41.109375" bestFit="1" customWidth="1"/>
    <col min="6" max="8" width="15.5546875" bestFit="1" customWidth="1"/>
    <col min="9" max="9" width="53.44140625" bestFit="1" customWidth="1"/>
    <col min="10" max="13" width="15.5546875" bestFit="1" customWidth="1"/>
    <col min="14" max="14" width="33.6640625" bestFit="1" customWidth="1"/>
    <col min="15" max="15" width="24.6640625" bestFit="1" customWidth="1"/>
    <col min="16" max="16" width="24.88671875" bestFit="1" customWidth="1"/>
  </cols>
  <sheetData>
    <row r="1" spans="1:16" ht="18">
      <c r="A1" s="755" t="s">
        <v>1421</v>
      </c>
      <c r="B1" s="2"/>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c r="A3" s="2"/>
      <c r="B3" s="2"/>
      <c r="C3" s="2"/>
      <c r="D3" s="2"/>
      <c r="E3" s="2"/>
      <c r="F3" s="2"/>
      <c r="G3" s="2"/>
      <c r="H3" s="2"/>
      <c r="I3" s="2"/>
      <c r="J3" s="2"/>
      <c r="K3" s="2"/>
      <c r="L3" s="2"/>
      <c r="M3" s="2"/>
      <c r="N3" s="2"/>
      <c r="O3" s="2"/>
      <c r="P3" s="2"/>
    </row>
    <row r="4" spans="1:16">
      <c r="A4" s="2"/>
      <c r="B4" s="464"/>
      <c r="C4" s="2"/>
      <c r="D4" s="2"/>
      <c r="E4" s="2"/>
      <c r="F4" s="2"/>
      <c r="G4" s="2"/>
      <c r="H4" s="2"/>
      <c r="I4" s="2"/>
      <c r="J4" s="2"/>
      <c r="K4" s="2"/>
      <c r="L4" s="2"/>
      <c r="M4" s="2"/>
      <c r="N4" s="2"/>
      <c r="O4" s="2"/>
      <c r="P4" s="2"/>
    </row>
    <row r="5" spans="1:16" ht="17.25" customHeight="1">
      <c r="A5" s="1494" t="s">
        <v>1435</v>
      </c>
      <c r="B5" s="1495"/>
      <c r="C5" s="1491" t="s">
        <v>1498</v>
      </c>
      <c r="D5" s="1473" t="s">
        <v>1499</v>
      </c>
      <c r="E5" s="1493"/>
      <c r="F5" s="1493"/>
      <c r="G5" s="1493"/>
      <c r="H5" s="1493"/>
      <c r="I5" s="1493"/>
      <c r="J5" s="1493"/>
      <c r="K5" s="1493"/>
      <c r="L5" s="1493"/>
      <c r="M5" s="1493"/>
      <c r="N5" s="1474"/>
      <c r="O5" s="1473" t="s">
        <v>1500</v>
      </c>
      <c r="P5" s="1474"/>
    </row>
    <row r="6" spans="1:16" ht="24.75" customHeight="1">
      <c r="A6" s="1496"/>
      <c r="B6" s="1497"/>
      <c r="C6" s="1492"/>
      <c r="D6" s="1475" t="s">
        <v>1501</v>
      </c>
      <c r="E6" s="1476"/>
      <c r="F6" s="1476"/>
      <c r="G6" s="1476"/>
      <c r="H6" s="1476"/>
      <c r="I6" s="1476"/>
      <c r="J6" s="1476"/>
      <c r="K6" s="1476"/>
      <c r="L6" s="1477"/>
      <c r="M6" s="1475" t="s">
        <v>1965</v>
      </c>
      <c r="N6" s="1477"/>
      <c r="O6" s="1478" t="s">
        <v>1966</v>
      </c>
      <c r="P6" s="1481" t="s">
        <v>1967</v>
      </c>
    </row>
    <row r="7" spans="1:16">
      <c r="A7" s="1496"/>
      <c r="B7" s="1497"/>
      <c r="C7" s="1492"/>
      <c r="D7" s="1478" t="s">
        <v>1968</v>
      </c>
      <c r="E7" s="1484" t="s">
        <v>1969</v>
      </c>
      <c r="F7" s="756"/>
      <c r="G7" s="756"/>
      <c r="H7" s="756"/>
      <c r="I7" s="1484" t="s">
        <v>1970</v>
      </c>
      <c r="J7" s="756"/>
      <c r="K7" s="756"/>
      <c r="L7" s="756"/>
      <c r="M7" s="1478" t="s">
        <v>1971</v>
      </c>
      <c r="N7" s="1478" t="s">
        <v>1972</v>
      </c>
      <c r="O7" s="1479"/>
      <c r="P7" s="1482"/>
    </row>
    <row r="8" spans="1:16" ht="78.75" customHeight="1">
      <c r="A8" s="1496"/>
      <c r="B8" s="1497"/>
      <c r="C8" s="761"/>
      <c r="D8" s="1480"/>
      <c r="E8" s="1480"/>
      <c r="F8" s="757" t="s">
        <v>1973</v>
      </c>
      <c r="G8" s="757" t="s">
        <v>1974</v>
      </c>
      <c r="H8" s="757" t="s">
        <v>1975</v>
      </c>
      <c r="I8" s="1480"/>
      <c r="J8" s="757" t="s">
        <v>1976</v>
      </c>
      <c r="K8" s="757" t="s">
        <v>1977</v>
      </c>
      <c r="L8" s="757" t="s">
        <v>1978</v>
      </c>
      <c r="M8" s="1480"/>
      <c r="N8" s="1480"/>
      <c r="O8" s="1480"/>
      <c r="P8" s="1483"/>
    </row>
    <row r="9" spans="1:16">
      <c r="A9" s="1498"/>
      <c r="B9" s="1499"/>
      <c r="C9" s="758" t="s">
        <v>6</v>
      </c>
      <c r="D9" s="758" t="s">
        <v>7</v>
      </c>
      <c r="E9" s="758" t="s">
        <v>8</v>
      </c>
      <c r="F9" s="758" t="s">
        <v>43</v>
      </c>
      <c r="G9" s="758" t="s">
        <v>44</v>
      </c>
      <c r="H9" s="758" t="s">
        <v>164</v>
      </c>
      <c r="I9" s="758" t="s">
        <v>165</v>
      </c>
      <c r="J9" s="758" t="s">
        <v>199</v>
      </c>
      <c r="K9" s="758" t="s">
        <v>454</v>
      </c>
      <c r="L9" s="758" t="s">
        <v>455</v>
      </c>
      <c r="M9" s="758" t="s">
        <v>456</v>
      </c>
      <c r="N9" s="758" t="s">
        <v>457</v>
      </c>
      <c r="O9" s="758" t="s">
        <v>458</v>
      </c>
      <c r="P9" s="758" t="s">
        <v>742</v>
      </c>
    </row>
    <row r="10" spans="1:16">
      <c r="A10" s="759">
        <v>1</v>
      </c>
      <c r="B10" s="762" t="s">
        <v>1487</v>
      </c>
      <c r="C10" s="960">
        <v>240503366213.65701</v>
      </c>
      <c r="D10" s="961">
        <v>1.2952193975666324E-5</v>
      </c>
      <c r="E10" s="961">
        <v>0</v>
      </c>
      <c r="F10" s="961">
        <v>0</v>
      </c>
      <c r="G10" s="961">
        <v>0</v>
      </c>
      <c r="H10" s="961">
        <v>0</v>
      </c>
      <c r="I10" s="961"/>
      <c r="J10" s="961"/>
      <c r="K10" s="961"/>
      <c r="L10" s="961"/>
      <c r="M10" s="961">
        <v>1.3355939551350853E-2</v>
      </c>
      <c r="N10" s="961">
        <v>0</v>
      </c>
      <c r="O10" s="963"/>
      <c r="P10" s="963">
        <v>13944108099.209999</v>
      </c>
    </row>
    <row r="11" spans="1:16">
      <c r="A11" s="759">
        <v>2</v>
      </c>
      <c r="B11" s="762" t="s">
        <v>938</v>
      </c>
      <c r="C11" s="960">
        <v>13386687280.518999</v>
      </c>
      <c r="D11" s="961">
        <v>1.2365448951727687E-4</v>
      </c>
      <c r="E11" s="961">
        <v>1.573774850231895E-2</v>
      </c>
      <c r="F11" s="961">
        <v>1.2300335258419224E-2</v>
      </c>
      <c r="G11" s="961">
        <v>0</v>
      </c>
      <c r="H11" s="961">
        <v>3.4374132438997249E-3</v>
      </c>
      <c r="I11" s="961"/>
      <c r="J11" s="961"/>
      <c r="K11" s="961"/>
      <c r="L11" s="961"/>
      <c r="M11" s="961">
        <v>5.85426775314659E-2</v>
      </c>
      <c r="N11" s="961">
        <v>0</v>
      </c>
      <c r="O11" s="963"/>
      <c r="P11" s="963">
        <v>2980392599.4299998</v>
      </c>
    </row>
    <row r="12" spans="1:16">
      <c r="A12" s="759">
        <v>3</v>
      </c>
      <c r="B12" s="762" t="s">
        <v>939</v>
      </c>
      <c r="C12" s="960">
        <f>C13+C14+C15</f>
        <v>309879389688.948</v>
      </c>
      <c r="D12" s="961">
        <f>(D13*$C$13+D14*$C$14+D15*$C$15)/$C$12</f>
        <v>8.5764103733510962E-3</v>
      </c>
      <c r="E12" s="961">
        <f t="shared" ref="E12:H12" si="0">(E13*$C$13+E14*$C$14+E15*$C$15)/$C$12</f>
        <v>0.39737826483854671</v>
      </c>
      <c r="F12" s="961">
        <f t="shared" si="0"/>
        <v>0.30273809608186364</v>
      </c>
      <c r="G12" s="961">
        <f t="shared" si="0"/>
        <v>1.4717406099411384E-3</v>
      </c>
      <c r="H12" s="961">
        <f t="shared" si="0"/>
        <v>9.316842814674195E-2</v>
      </c>
      <c r="I12" s="962"/>
      <c r="J12" s="962"/>
      <c r="K12" s="962"/>
      <c r="L12" s="962"/>
      <c r="M12" s="961">
        <f t="shared" ref="M12:N12" si="1">(M13*$C$13+M14*$C$14+M15*$C$15)/$C$12</f>
        <v>6.7206225334578165E-2</v>
      </c>
      <c r="N12" s="961">
        <f t="shared" si="1"/>
        <v>0</v>
      </c>
      <c r="O12" s="963"/>
      <c r="P12" s="960">
        <f>P13+P14+P15</f>
        <v>108774450018.29001</v>
      </c>
    </row>
    <row r="13" spans="1:16">
      <c r="A13" s="763">
        <v>3.1</v>
      </c>
      <c r="B13" s="764" t="s">
        <v>1492</v>
      </c>
      <c r="C13" s="960">
        <v>98588434964.348999</v>
      </c>
      <c r="D13" s="961">
        <v>1.522043470015143E-2</v>
      </c>
      <c r="E13" s="961">
        <v>0.42156319603842124</v>
      </c>
      <c r="F13" s="961">
        <v>0.28527601502665478</v>
      </c>
      <c r="G13" s="961">
        <v>1.8531419496218432E-4</v>
      </c>
      <c r="H13" s="961">
        <v>0.13610186681680431</v>
      </c>
      <c r="I13" s="961"/>
      <c r="J13" s="961"/>
      <c r="K13" s="961"/>
      <c r="L13" s="961"/>
      <c r="M13" s="961">
        <v>7.9794659081896965E-2</v>
      </c>
      <c r="N13" s="961">
        <v>0</v>
      </c>
      <c r="O13" s="963"/>
      <c r="P13" s="963">
        <v>30591817248.619999</v>
      </c>
    </row>
    <row r="14" spans="1:16">
      <c r="A14" s="763">
        <v>3.2</v>
      </c>
      <c r="B14" s="764" t="s">
        <v>1490</v>
      </c>
      <c r="C14" s="960">
        <v>74171656063.925003</v>
      </c>
      <c r="D14" s="961">
        <v>5.9969538832279094E-3</v>
      </c>
      <c r="E14" s="961">
        <v>0.6499206095761948</v>
      </c>
      <c r="F14" s="961">
        <v>0.64671108756154772</v>
      </c>
      <c r="G14" s="961">
        <v>0</v>
      </c>
      <c r="H14" s="961">
        <v>3.209522014647095E-3</v>
      </c>
      <c r="I14" s="961"/>
      <c r="J14" s="961"/>
      <c r="K14" s="961"/>
      <c r="L14" s="961"/>
      <c r="M14" s="961">
        <v>2.5825629889240934E-2</v>
      </c>
      <c r="N14" s="961">
        <v>0</v>
      </c>
      <c r="O14" s="963"/>
      <c r="P14" s="963">
        <v>22793587422.73</v>
      </c>
    </row>
    <row r="15" spans="1:16">
      <c r="A15" s="763">
        <v>3.3</v>
      </c>
      <c r="B15" s="764" t="s">
        <v>1502</v>
      </c>
      <c r="C15" s="960">
        <v>137119298660.674</v>
      </c>
      <c r="D15" s="961">
        <v>5.1946734103103E-3</v>
      </c>
      <c r="E15" s="961">
        <v>0.24338215591423709</v>
      </c>
      <c r="F15" s="961">
        <v>0.1292286965353189</v>
      </c>
      <c r="G15" s="961">
        <v>3.1927835819405299E-3</v>
      </c>
      <c r="H15" s="961">
        <v>0.11096067579697765</v>
      </c>
      <c r="I15" s="961"/>
      <c r="J15" s="961"/>
      <c r="K15" s="961"/>
      <c r="L15" s="961"/>
      <c r="M15" s="961">
        <v>8.0539091890551501E-2</v>
      </c>
      <c r="N15" s="961">
        <v>0</v>
      </c>
      <c r="O15" s="963"/>
      <c r="P15" s="963">
        <v>55389045346.940002</v>
      </c>
    </row>
    <row r="16" spans="1:16">
      <c r="A16" s="759">
        <v>4</v>
      </c>
      <c r="B16" s="762" t="s">
        <v>940</v>
      </c>
      <c r="C16" s="960">
        <f>C17+C18+C19+C20+C21</f>
        <v>610842678413.47205</v>
      </c>
      <c r="D16" s="961">
        <f>(D18*$C$18+D20*$C$20+D21*$C$21)/$C$16</f>
        <v>9.5011041387510234E-7</v>
      </c>
      <c r="E16" s="961">
        <f t="shared" ref="E16:H16" si="2">(E18*$C$18+E20*$C$20+E21*$C$21)/$C$16</f>
        <v>0.86157451088267123</v>
      </c>
      <c r="F16" s="961">
        <f t="shared" si="2"/>
        <v>0.63135385394223686</v>
      </c>
      <c r="G16" s="961">
        <f t="shared" si="2"/>
        <v>1.3063019075099411E-6</v>
      </c>
      <c r="H16" s="961">
        <f t="shared" si="2"/>
        <v>0.23021935063852683</v>
      </c>
      <c r="I16" s="961"/>
      <c r="J16" s="961"/>
      <c r="K16" s="961"/>
      <c r="L16" s="961"/>
      <c r="M16" s="961">
        <f t="shared" ref="M16:N16" si="3">(M18*$C$18+M20*$C$20+M21*$C$21)/$C$16</f>
        <v>2.7430928145885181E-6</v>
      </c>
      <c r="N16" s="961">
        <f t="shared" si="3"/>
        <v>0</v>
      </c>
      <c r="O16" s="963"/>
      <c r="P16" s="960">
        <f>P17+P18+P19+P20+P21</f>
        <v>137217752911.90799</v>
      </c>
    </row>
    <row r="17" spans="1:16">
      <c r="A17" s="763">
        <v>4.0999999999999996</v>
      </c>
      <c r="B17" s="764" t="s">
        <v>1478</v>
      </c>
      <c r="C17" s="960">
        <v>0</v>
      </c>
      <c r="D17" s="961"/>
      <c r="E17" s="961"/>
      <c r="F17" s="961"/>
      <c r="G17" s="961"/>
      <c r="H17" s="961"/>
      <c r="I17" s="961"/>
      <c r="J17" s="961"/>
      <c r="K17" s="961"/>
      <c r="L17" s="961"/>
      <c r="M17" s="961"/>
      <c r="N17" s="961"/>
      <c r="O17" s="963"/>
      <c r="P17" s="963">
        <v>0</v>
      </c>
    </row>
    <row r="18" spans="1:16" ht="24">
      <c r="A18" s="763">
        <v>4.2</v>
      </c>
      <c r="B18" s="764" t="s">
        <v>1479</v>
      </c>
      <c r="C18" s="960">
        <v>502101880221.84601</v>
      </c>
      <c r="D18" s="961">
        <v>0</v>
      </c>
      <c r="E18" s="961">
        <v>0.96412865372293755</v>
      </c>
      <c r="F18" s="961">
        <v>0.76803861305055798</v>
      </c>
      <c r="G18" s="961">
        <v>0</v>
      </c>
      <c r="H18" s="961">
        <v>0.19609004067237951</v>
      </c>
      <c r="I18" s="961"/>
      <c r="J18" s="961"/>
      <c r="K18" s="961"/>
      <c r="L18" s="961"/>
      <c r="M18" s="961">
        <v>0</v>
      </c>
      <c r="N18" s="961">
        <v>0</v>
      </c>
      <c r="O18" s="963"/>
      <c r="P18" s="963">
        <v>105700754883.31</v>
      </c>
    </row>
    <row r="19" spans="1:16" ht="24">
      <c r="A19" s="763">
        <v>4.3</v>
      </c>
      <c r="B19" s="764" t="s">
        <v>1480</v>
      </c>
      <c r="C19" s="960">
        <v>0</v>
      </c>
      <c r="D19" s="961"/>
      <c r="E19" s="961"/>
      <c r="F19" s="961"/>
      <c r="G19" s="961"/>
      <c r="H19" s="961"/>
      <c r="I19" s="961"/>
      <c r="J19" s="961"/>
      <c r="K19" s="961"/>
      <c r="L19" s="961"/>
      <c r="M19" s="961"/>
      <c r="N19" s="961"/>
      <c r="O19" s="963"/>
      <c r="P19" s="963">
        <v>0</v>
      </c>
    </row>
    <row r="20" spans="1:16">
      <c r="A20" s="763">
        <v>4.4000000000000004</v>
      </c>
      <c r="B20" s="764" t="s">
        <v>1503</v>
      </c>
      <c r="C20" s="960">
        <v>31661804926.997002</v>
      </c>
      <c r="D20" s="961">
        <v>1.4367468975595937E-5</v>
      </c>
      <c r="E20" s="961">
        <v>0.18212747173952501</v>
      </c>
      <c r="F20" s="961">
        <v>7.6582725261265688E-4</v>
      </c>
      <c r="G20" s="961">
        <v>2.5202131016846044E-5</v>
      </c>
      <c r="H20" s="961">
        <v>0.18133644235589549</v>
      </c>
      <c r="I20" s="961"/>
      <c r="J20" s="961"/>
      <c r="K20" s="961"/>
      <c r="L20" s="961"/>
      <c r="M20" s="961">
        <v>5.2874375477329481E-5</v>
      </c>
      <c r="N20" s="961">
        <v>0</v>
      </c>
      <c r="O20" s="963"/>
      <c r="P20" s="963">
        <v>6880860780.618</v>
      </c>
    </row>
    <row r="21" spans="1:16" ht="24">
      <c r="A21" s="763">
        <v>4.5</v>
      </c>
      <c r="B21" s="764" t="s">
        <v>1482</v>
      </c>
      <c r="C21" s="960">
        <v>77078993264.628998</v>
      </c>
      <c r="D21" s="961">
        <v>1.6277844933604806E-6</v>
      </c>
      <c r="E21" s="961">
        <v>0.47262147629731815</v>
      </c>
      <c r="F21" s="961">
        <v>0</v>
      </c>
      <c r="G21" s="961">
        <v>0</v>
      </c>
      <c r="H21" s="961">
        <v>0.47262147629731815</v>
      </c>
      <c r="I21" s="961"/>
      <c r="J21" s="961"/>
      <c r="K21" s="961"/>
      <c r="L21" s="961"/>
      <c r="M21" s="961">
        <v>1.9460555158656168E-8</v>
      </c>
      <c r="N21" s="961">
        <v>0</v>
      </c>
      <c r="O21" s="963"/>
      <c r="P21" s="963">
        <v>24636137247.98</v>
      </c>
    </row>
    <row r="22" spans="1:16">
      <c r="A22" s="759">
        <v>5</v>
      </c>
      <c r="B22" s="762" t="s">
        <v>42</v>
      </c>
      <c r="C22" s="960">
        <v>1174612121596.5969</v>
      </c>
      <c r="D22" s="961">
        <v>2.2671344024785818E-3</v>
      </c>
      <c r="E22" s="961">
        <v>0.55306469296336702</v>
      </c>
      <c r="F22" s="961">
        <v>0.40833465579070571</v>
      </c>
      <c r="G22" s="961">
        <v>3.8894543870704392E-4</v>
      </c>
      <c r="H22" s="961">
        <v>0.14434109173395424</v>
      </c>
      <c r="I22" s="961"/>
      <c r="J22" s="961"/>
      <c r="K22" s="961"/>
      <c r="L22" s="961"/>
      <c r="M22" s="961">
        <v>2.1133223614380685E-2</v>
      </c>
      <c r="N22" s="961">
        <v>0</v>
      </c>
      <c r="O22" s="963"/>
      <c r="P22" s="963">
        <v>262916703628.84799</v>
      </c>
    </row>
    <row r="23" spans="1:16">
      <c r="A23" s="2"/>
      <c r="B23" s="2"/>
      <c r="C23" s="2"/>
      <c r="D23" s="2"/>
      <c r="E23" s="2"/>
      <c r="F23" s="2"/>
      <c r="G23" s="2"/>
      <c r="H23" s="2"/>
      <c r="I23" s="2"/>
      <c r="J23" s="2"/>
      <c r="K23" s="2"/>
      <c r="L23" s="2"/>
      <c r="M23" s="2"/>
      <c r="N23" s="2"/>
      <c r="O23" s="2"/>
      <c r="P23" s="2"/>
    </row>
    <row r="24" spans="1:16">
      <c r="A24" s="2"/>
      <c r="B24" s="2"/>
      <c r="C24" s="2"/>
      <c r="D24" s="2"/>
      <c r="E24" s="2"/>
      <c r="F24" s="2"/>
      <c r="G24" s="2"/>
      <c r="H24" s="2"/>
      <c r="I24" s="2"/>
      <c r="J24" s="2"/>
      <c r="K24" s="2"/>
      <c r="L24" s="2"/>
      <c r="M24" s="2"/>
      <c r="N24" s="2"/>
      <c r="O24" s="2"/>
      <c r="P24" s="2"/>
    </row>
    <row r="25" spans="1:16" ht="17.25" customHeight="1">
      <c r="A25" s="1485" t="s">
        <v>1467</v>
      </c>
      <c r="B25" s="1486"/>
      <c r="C25" s="1491" t="s">
        <v>1498</v>
      </c>
      <c r="D25" s="1473" t="s">
        <v>1499</v>
      </c>
      <c r="E25" s="1493"/>
      <c r="F25" s="1493"/>
      <c r="G25" s="1493"/>
      <c r="H25" s="1493"/>
      <c r="I25" s="1493"/>
      <c r="J25" s="1493"/>
      <c r="K25" s="1493"/>
      <c r="L25" s="1493"/>
      <c r="M25" s="1493"/>
      <c r="N25" s="1474"/>
      <c r="O25" s="1473" t="s">
        <v>1500</v>
      </c>
      <c r="P25" s="1474"/>
    </row>
    <row r="26" spans="1:16" ht="21" customHeight="1">
      <c r="A26" s="1487"/>
      <c r="B26" s="1488"/>
      <c r="C26" s="1492"/>
      <c r="D26" s="1475" t="s">
        <v>1501</v>
      </c>
      <c r="E26" s="1476"/>
      <c r="F26" s="1476"/>
      <c r="G26" s="1476"/>
      <c r="H26" s="1476"/>
      <c r="I26" s="1476"/>
      <c r="J26" s="1476"/>
      <c r="K26" s="1476"/>
      <c r="L26" s="1477"/>
      <c r="M26" s="1475" t="s">
        <v>1965</v>
      </c>
      <c r="N26" s="1477"/>
      <c r="O26" s="1478" t="s">
        <v>1966</v>
      </c>
      <c r="P26" s="1481" t="s">
        <v>1967</v>
      </c>
    </row>
    <row r="27" spans="1:16">
      <c r="A27" s="1487"/>
      <c r="B27" s="1488"/>
      <c r="C27" s="1492"/>
      <c r="D27" s="1478" t="s">
        <v>1968</v>
      </c>
      <c r="E27" s="1484" t="s">
        <v>1969</v>
      </c>
      <c r="F27" s="756"/>
      <c r="G27" s="756"/>
      <c r="H27" s="756"/>
      <c r="I27" s="1484" t="s">
        <v>1970</v>
      </c>
      <c r="J27" s="756"/>
      <c r="K27" s="756"/>
      <c r="L27" s="756"/>
      <c r="M27" s="1478" t="s">
        <v>1971</v>
      </c>
      <c r="N27" s="1478" t="s">
        <v>1972</v>
      </c>
      <c r="O27" s="1479"/>
      <c r="P27" s="1482"/>
    </row>
    <row r="28" spans="1:16" ht="82.5" customHeight="1">
      <c r="A28" s="1487"/>
      <c r="B28" s="1488"/>
      <c r="C28" s="761"/>
      <c r="D28" s="1480"/>
      <c r="E28" s="1480"/>
      <c r="F28" s="757" t="s">
        <v>1973</v>
      </c>
      <c r="G28" s="757" t="s">
        <v>1974</v>
      </c>
      <c r="H28" s="757" t="s">
        <v>1975</v>
      </c>
      <c r="I28" s="1480"/>
      <c r="J28" s="757" t="s">
        <v>1976</v>
      </c>
      <c r="K28" s="757" t="s">
        <v>1977</v>
      </c>
      <c r="L28" s="757" t="s">
        <v>1979</v>
      </c>
      <c r="M28" s="1480"/>
      <c r="N28" s="1480"/>
      <c r="O28" s="1480"/>
      <c r="P28" s="1483"/>
    </row>
    <row r="29" spans="1:16">
      <c r="A29" s="1489"/>
      <c r="B29" s="1490"/>
      <c r="C29" s="765" t="s">
        <v>6</v>
      </c>
      <c r="D29" s="466" t="s">
        <v>7</v>
      </c>
      <c r="E29" s="466" t="s">
        <v>8</v>
      </c>
      <c r="F29" s="466" t="s">
        <v>43</v>
      </c>
      <c r="G29" s="466" t="s">
        <v>44</v>
      </c>
      <c r="H29" s="466" t="s">
        <v>164</v>
      </c>
      <c r="I29" s="466" t="s">
        <v>165</v>
      </c>
      <c r="J29" s="466" t="s">
        <v>199</v>
      </c>
      <c r="K29" s="466" t="s">
        <v>454</v>
      </c>
      <c r="L29" s="466" t="s">
        <v>455</v>
      </c>
      <c r="M29" s="466" t="s">
        <v>456</v>
      </c>
      <c r="N29" s="466" t="s">
        <v>457</v>
      </c>
      <c r="O29" s="466" t="s">
        <v>458</v>
      </c>
      <c r="P29" s="466" t="s">
        <v>742</v>
      </c>
    </row>
    <row r="30" spans="1:16">
      <c r="A30" s="759">
        <v>1</v>
      </c>
      <c r="B30" s="762" t="s">
        <v>1487</v>
      </c>
      <c r="C30" s="960">
        <v>11813082845.939009</v>
      </c>
      <c r="D30" s="961">
        <v>0</v>
      </c>
      <c r="E30" s="961">
        <v>0</v>
      </c>
      <c r="F30" s="961">
        <v>0</v>
      </c>
      <c r="G30" s="961">
        <v>0</v>
      </c>
      <c r="H30" s="961">
        <v>0</v>
      </c>
      <c r="I30" s="961"/>
      <c r="J30" s="961"/>
      <c r="K30" s="961"/>
      <c r="L30" s="961"/>
      <c r="M30" s="961">
        <v>0</v>
      </c>
      <c r="N30" s="961">
        <v>0</v>
      </c>
      <c r="O30" s="963"/>
      <c r="P30" s="963">
        <v>1318110948.687</v>
      </c>
    </row>
    <row r="31" spans="1:16">
      <c r="A31" s="759">
        <v>2</v>
      </c>
      <c r="B31" s="762" t="s">
        <v>938</v>
      </c>
      <c r="C31" s="960">
        <v>0</v>
      </c>
      <c r="D31" s="961">
        <v>0</v>
      </c>
      <c r="E31" s="961">
        <v>0</v>
      </c>
      <c r="F31" s="961">
        <v>0</v>
      </c>
      <c r="G31" s="961">
        <v>0</v>
      </c>
      <c r="H31" s="961">
        <v>0</v>
      </c>
      <c r="I31" s="961"/>
      <c r="J31" s="961"/>
      <c r="K31" s="961"/>
      <c r="L31" s="961"/>
      <c r="M31" s="961">
        <v>0</v>
      </c>
      <c r="N31" s="961">
        <v>0</v>
      </c>
      <c r="O31" s="963"/>
      <c r="P31" s="963">
        <v>2.9993057250976563E-3</v>
      </c>
    </row>
    <row r="32" spans="1:16">
      <c r="A32" s="759">
        <v>3</v>
      </c>
      <c r="B32" s="762" t="s">
        <v>939</v>
      </c>
      <c r="C32" s="960">
        <f>C33+C34+C35</f>
        <v>0</v>
      </c>
      <c r="D32" s="961">
        <f>(D33*$C$13+D34*$C$14+D35*$C$15)/$C$12</f>
        <v>0</v>
      </c>
      <c r="E32" s="961">
        <f t="shared" ref="E32" si="4">(E33*$C$13+E34*$C$14+E35*$C$15)/$C$12</f>
        <v>0</v>
      </c>
      <c r="F32" s="961">
        <f t="shared" ref="F32" si="5">(F33*$C$13+F34*$C$14+F35*$C$15)/$C$12</f>
        <v>0</v>
      </c>
      <c r="G32" s="961">
        <f t="shared" ref="G32" si="6">(G33*$C$13+G34*$C$14+G35*$C$15)/$C$12</f>
        <v>0</v>
      </c>
      <c r="H32" s="961">
        <f t="shared" ref="H32" si="7">(H33*$C$13+H34*$C$14+H35*$C$15)/$C$12</f>
        <v>0</v>
      </c>
      <c r="I32" s="962"/>
      <c r="J32" s="962"/>
      <c r="K32" s="962"/>
      <c r="L32" s="962"/>
      <c r="M32" s="961">
        <f t="shared" ref="M32" si="8">(M33*$C$13+M34*$C$14+M35*$C$15)/$C$12</f>
        <v>0</v>
      </c>
      <c r="N32" s="961">
        <f t="shared" ref="N32" si="9">(N33*$C$13+N34*$C$14+N35*$C$15)/$C$12</f>
        <v>0</v>
      </c>
      <c r="O32" s="963"/>
      <c r="P32" s="960">
        <f>P33+P34+P35</f>
        <v>3.0002593994140625E-3</v>
      </c>
    </row>
    <row r="33" spans="1:16">
      <c r="A33" s="763">
        <v>3.1</v>
      </c>
      <c r="B33" s="764" t="s">
        <v>1492</v>
      </c>
      <c r="C33" s="960">
        <v>0</v>
      </c>
      <c r="D33" s="961">
        <v>0</v>
      </c>
      <c r="E33" s="961">
        <v>0</v>
      </c>
      <c r="F33" s="961">
        <v>0</v>
      </c>
      <c r="G33" s="961">
        <v>0</v>
      </c>
      <c r="H33" s="961">
        <v>0</v>
      </c>
      <c r="I33" s="961"/>
      <c r="J33" s="961"/>
      <c r="K33" s="961"/>
      <c r="L33" s="961"/>
      <c r="M33" s="961">
        <v>0</v>
      </c>
      <c r="N33" s="961">
        <v>0</v>
      </c>
      <c r="O33" s="963"/>
      <c r="P33" s="963">
        <v>3.0000209808349609E-3</v>
      </c>
    </row>
    <row r="34" spans="1:16">
      <c r="A34" s="763">
        <v>3.2</v>
      </c>
      <c r="B34" s="764" t="s">
        <v>1490</v>
      </c>
      <c r="C34" s="960">
        <v>0</v>
      </c>
      <c r="D34" s="961">
        <v>0</v>
      </c>
      <c r="E34" s="961">
        <v>0</v>
      </c>
      <c r="F34" s="961">
        <v>0</v>
      </c>
      <c r="G34" s="961">
        <v>0</v>
      </c>
      <c r="H34" s="961">
        <v>0</v>
      </c>
      <c r="I34" s="961"/>
      <c r="J34" s="961"/>
      <c r="K34" s="961"/>
      <c r="L34" s="961"/>
      <c r="M34" s="961">
        <v>0</v>
      </c>
      <c r="N34" s="961">
        <v>0</v>
      </c>
      <c r="O34" s="963"/>
      <c r="P34" s="963">
        <v>1.0001659393310547E-3</v>
      </c>
    </row>
    <row r="35" spans="1:16">
      <c r="A35" s="763">
        <v>3.3</v>
      </c>
      <c r="B35" s="764" t="s">
        <v>1502</v>
      </c>
      <c r="C35" s="960">
        <v>0</v>
      </c>
      <c r="D35" s="961">
        <v>0</v>
      </c>
      <c r="E35" s="961">
        <v>0</v>
      </c>
      <c r="F35" s="961">
        <v>0</v>
      </c>
      <c r="G35" s="961">
        <v>0</v>
      </c>
      <c r="H35" s="961">
        <v>0</v>
      </c>
      <c r="I35" s="961"/>
      <c r="J35" s="961"/>
      <c r="K35" s="961"/>
      <c r="L35" s="961"/>
      <c r="M35" s="961">
        <v>0</v>
      </c>
      <c r="N35" s="961">
        <v>0</v>
      </c>
      <c r="O35" s="963"/>
      <c r="P35" s="963">
        <v>-9.9992752075195313E-4</v>
      </c>
    </row>
    <row r="36" spans="1:16">
      <c r="A36" s="759">
        <v>4</v>
      </c>
      <c r="B36" s="762" t="s">
        <v>42</v>
      </c>
      <c r="C36" s="960">
        <v>11813082845.939037</v>
      </c>
      <c r="D36" s="961">
        <v>0</v>
      </c>
      <c r="E36" s="961">
        <v>0</v>
      </c>
      <c r="F36" s="961">
        <v>0</v>
      </c>
      <c r="G36" s="961">
        <v>0</v>
      </c>
      <c r="H36" s="961">
        <v>0</v>
      </c>
      <c r="I36" s="961"/>
      <c r="J36" s="961"/>
      <c r="K36" s="961"/>
      <c r="L36" s="961"/>
      <c r="M36" s="961">
        <v>0</v>
      </c>
      <c r="N36" s="961">
        <v>0</v>
      </c>
      <c r="O36" s="963"/>
      <c r="P36" s="963">
        <v>1318110948.6819992</v>
      </c>
    </row>
  </sheetData>
  <mergeCells count="26">
    <mergeCell ref="O25:P25"/>
    <mergeCell ref="D26:L26"/>
    <mergeCell ref="M26:N26"/>
    <mergeCell ref="O26:O28"/>
    <mergeCell ref="P26:P28"/>
    <mergeCell ref="D27:D28"/>
    <mergeCell ref="E27:E28"/>
    <mergeCell ref="I27:I28"/>
    <mergeCell ref="M27:M28"/>
    <mergeCell ref="N27:N28"/>
    <mergeCell ref="A25:B29"/>
    <mergeCell ref="C25:C27"/>
    <mergeCell ref="D25:N25"/>
    <mergeCell ref="A5:B9"/>
    <mergeCell ref="C5:C7"/>
    <mergeCell ref="D5:N5"/>
    <mergeCell ref="O5:P5"/>
    <mergeCell ref="D6:L6"/>
    <mergeCell ref="M6:N6"/>
    <mergeCell ref="O6:O8"/>
    <mergeCell ref="P6:P8"/>
    <mergeCell ref="D7:D8"/>
    <mergeCell ref="E7:E8"/>
    <mergeCell ref="I7:I8"/>
    <mergeCell ref="M7:M8"/>
    <mergeCell ref="N7:N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D15"/>
  <sheetViews>
    <sheetView showGridLines="0" view="pageLayout" zoomScaleNormal="100" workbookViewId="0">
      <selection activeCell="C10" sqref="C10"/>
    </sheetView>
  </sheetViews>
  <sheetFormatPr defaultColWidth="9.109375" defaultRowHeight="14.4"/>
  <cols>
    <col min="1" max="1" width="3.5546875" customWidth="1"/>
    <col min="2" max="2" width="74.44140625" customWidth="1"/>
    <col min="3" max="3" width="43.44140625" customWidth="1"/>
  </cols>
  <sheetData>
    <row r="1" spans="1:4" ht="33.6" customHeight="1">
      <c r="A1" s="1468" t="s">
        <v>1422</v>
      </c>
      <c r="B1" s="1469"/>
      <c r="C1" s="1469"/>
      <c r="D1" s="1469"/>
    </row>
    <row r="2" spans="1:4">
      <c r="A2" s="2"/>
      <c r="B2" s="2"/>
      <c r="C2" s="2"/>
    </row>
    <row r="3" spans="1:4">
      <c r="A3" s="2"/>
      <c r="B3" s="2"/>
      <c r="C3" s="2"/>
    </row>
    <row r="4" spans="1:4">
      <c r="A4" s="2"/>
      <c r="B4" s="2"/>
      <c r="C4" s="2"/>
    </row>
    <row r="5" spans="1:4">
      <c r="A5" s="467"/>
      <c r="B5" s="467"/>
      <c r="C5" s="168" t="s">
        <v>1504</v>
      </c>
    </row>
    <row r="6" spans="1:4">
      <c r="A6" s="2"/>
      <c r="B6" s="467"/>
      <c r="C6" s="441" t="s">
        <v>6</v>
      </c>
    </row>
    <row r="7" spans="1:4">
      <c r="A7" s="168">
        <v>1</v>
      </c>
      <c r="B7" s="468" t="s">
        <v>1505</v>
      </c>
      <c r="C7" s="1002">
        <v>263640902190.82404</v>
      </c>
    </row>
    <row r="8" spans="1:4">
      <c r="A8" s="441">
        <v>2</v>
      </c>
      <c r="B8" s="469" t="s">
        <v>1506</v>
      </c>
      <c r="C8" s="1002">
        <v>8955113919.6554794</v>
      </c>
    </row>
    <row r="9" spans="1:4">
      <c r="A9" s="441">
        <v>3</v>
      </c>
      <c r="B9" s="469" t="s">
        <v>1507</v>
      </c>
      <c r="C9" s="1002">
        <v>-8968837710.0379219</v>
      </c>
    </row>
    <row r="10" spans="1:4">
      <c r="A10" s="441">
        <v>4</v>
      </c>
      <c r="B10" s="469" t="s">
        <v>1508</v>
      </c>
      <c r="C10" s="1002">
        <v>1433000000</v>
      </c>
    </row>
    <row r="11" spans="1:4">
      <c r="A11" s="441">
        <v>5</v>
      </c>
      <c r="B11" s="469" t="s">
        <v>1509</v>
      </c>
      <c r="C11" s="1002">
        <v>0</v>
      </c>
    </row>
    <row r="12" spans="1:4">
      <c r="A12" s="441">
        <v>6</v>
      </c>
      <c r="B12" s="469" t="s">
        <v>1510</v>
      </c>
      <c r="C12" s="1002">
        <v>0</v>
      </c>
    </row>
    <row r="13" spans="1:4">
      <c r="A13" s="441">
        <v>7</v>
      </c>
      <c r="B13" s="469" t="s">
        <v>1511</v>
      </c>
      <c r="C13" s="1002">
        <v>-825363823.31263447</v>
      </c>
    </row>
    <row r="14" spans="1:4">
      <c r="A14" s="441">
        <v>8</v>
      </c>
      <c r="B14" s="469" t="s">
        <v>1512</v>
      </c>
      <c r="C14" s="1002">
        <v>0</v>
      </c>
    </row>
    <row r="15" spans="1:4">
      <c r="A15" s="168">
        <v>9</v>
      </c>
      <c r="B15" s="468" t="s">
        <v>1513</v>
      </c>
      <c r="C15" s="1002">
        <v>264234814577.12897</v>
      </c>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cols>
    <col min="1" max="1" width="11.5546875" style="2"/>
    <col min="2" max="2" width="25.5546875" style="2" customWidth="1"/>
    <col min="3" max="3" width="31.44140625" style="2" customWidth="1"/>
    <col min="4" max="4" width="20.5546875" style="2" customWidth="1"/>
    <col min="5" max="5" width="23.5546875" style="2" customWidth="1"/>
    <col min="6" max="6" width="26.44140625" style="2" customWidth="1"/>
    <col min="7" max="7" width="32" style="2" customWidth="1"/>
    <col min="8" max="8" width="26.88671875" style="2" customWidth="1"/>
    <col min="9" max="9" width="16.5546875" style="2" customWidth="1"/>
    <col min="10" max="16384" width="11.5546875" style="2"/>
  </cols>
  <sheetData>
    <row r="4" spans="1:9" ht="18.75" customHeight="1">
      <c r="B4" s="766" t="s">
        <v>1423</v>
      </c>
      <c r="C4" s="482"/>
      <c r="D4" s="482"/>
      <c r="E4" s="482"/>
      <c r="F4" s="482"/>
      <c r="G4" s="482"/>
      <c r="H4" s="482"/>
    </row>
    <row r="5" spans="1:9" ht="18">
      <c r="B5" s="483"/>
      <c r="C5" s="482"/>
      <c r="D5" s="482"/>
      <c r="E5" s="482"/>
      <c r="F5" s="482"/>
      <c r="G5" s="482"/>
      <c r="H5" s="482"/>
    </row>
    <row r="6" spans="1:9" ht="21">
      <c r="B6" s="767" t="s">
        <v>1435</v>
      </c>
      <c r="C6" s="481"/>
      <c r="D6" s="278"/>
      <c r="E6" s="278"/>
      <c r="F6" s="278"/>
      <c r="G6" s="278"/>
      <c r="H6" s="278"/>
    </row>
    <row r="7" spans="1:9" s="480" customFormat="1" ht="15" customHeight="1">
      <c r="A7" s="2"/>
      <c r="B7" s="1505" t="s">
        <v>1519</v>
      </c>
      <c r="C7" s="1505" t="s">
        <v>1436</v>
      </c>
      <c r="D7" s="1507" t="s">
        <v>1518</v>
      </c>
      <c r="E7" s="1508"/>
      <c r="F7" s="1505" t="s">
        <v>1517</v>
      </c>
      <c r="G7" s="1503" t="s">
        <v>1439</v>
      </c>
      <c r="H7" s="1505" t="s">
        <v>1516</v>
      </c>
      <c r="I7" s="1503" t="s">
        <v>1515</v>
      </c>
    </row>
    <row r="8" spans="1:9" s="477" customFormat="1" ht="41.4">
      <c r="A8" s="2"/>
      <c r="B8" s="1506"/>
      <c r="C8" s="1506"/>
      <c r="D8" s="479"/>
      <c r="E8" s="478" t="s">
        <v>1514</v>
      </c>
      <c r="F8" s="1506"/>
      <c r="G8" s="1504" t="s">
        <v>1520</v>
      </c>
      <c r="H8" s="1506"/>
      <c r="I8" s="1504"/>
    </row>
    <row r="9" spans="1:9">
      <c r="B9" s="476" t="s">
        <v>6</v>
      </c>
      <c r="C9" s="476" t="s">
        <v>7</v>
      </c>
      <c r="D9" s="475" t="s">
        <v>8</v>
      </c>
      <c r="E9" s="475" t="s">
        <v>43</v>
      </c>
      <c r="F9" s="475" t="s">
        <v>44</v>
      </c>
      <c r="G9" s="475" t="s">
        <v>164</v>
      </c>
      <c r="H9" s="475" t="s">
        <v>165</v>
      </c>
      <c r="I9" s="475" t="s">
        <v>199</v>
      </c>
    </row>
    <row r="10" spans="1:9">
      <c r="B10" s="1500"/>
      <c r="C10" s="470" t="s">
        <v>1448</v>
      </c>
      <c r="D10" s="445"/>
      <c r="E10" s="465"/>
      <c r="F10" s="465"/>
      <c r="G10" s="465"/>
      <c r="H10" s="465"/>
      <c r="I10" s="465"/>
    </row>
    <row r="11" spans="1:9">
      <c r="B11" s="1501"/>
      <c r="C11" s="471" t="s">
        <v>1449</v>
      </c>
      <c r="D11" s="445"/>
      <c r="E11" s="465"/>
      <c r="F11" s="465"/>
      <c r="G11" s="465"/>
      <c r="H11" s="465"/>
      <c r="I11" s="465"/>
    </row>
    <row r="12" spans="1:9">
      <c r="B12" s="1501"/>
      <c r="C12" s="471" t="s">
        <v>1450</v>
      </c>
      <c r="D12" s="445"/>
      <c r="E12" s="465"/>
      <c r="F12" s="465"/>
      <c r="G12" s="465"/>
      <c r="H12" s="465"/>
      <c r="I12" s="465"/>
    </row>
    <row r="13" spans="1:9">
      <c r="B13" s="1501"/>
      <c r="C13" s="470" t="s">
        <v>1451</v>
      </c>
      <c r="D13" s="445"/>
      <c r="E13" s="465"/>
      <c r="F13" s="465"/>
      <c r="G13" s="465"/>
      <c r="H13" s="465"/>
      <c r="I13" s="465"/>
    </row>
    <row r="14" spans="1:9">
      <c r="B14" s="1501"/>
      <c r="C14" s="470" t="s">
        <v>1452</v>
      </c>
      <c r="D14" s="445"/>
      <c r="E14" s="465"/>
      <c r="F14" s="465"/>
      <c r="G14" s="465"/>
      <c r="H14" s="465"/>
      <c r="I14" s="465"/>
    </row>
    <row r="15" spans="1:9">
      <c r="B15" s="1501"/>
      <c r="C15" s="470" t="s">
        <v>1453</v>
      </c>
      <c r="D15" s="465"/>
      <c r="E15" s="465"/>
      <c r="F15" s="465"/>
      <c r="G15" s="465"/>
      <c r="H15" s="465"/>
      <c r="I15" s="465"/>
    </row>
    <row r="16" spans="1:9">
      <c r="B16" s="1501"/>
      <c r="C16" s="470" t="s">
        <v>1454</v>
      </c>
      <c r="D16" s="465"/>
      <c r="E16" s="465"/>
      <c r="F16" s="465"/>
      <c r="G16" s="465"/>
      <c r="H16" s="465"/>
      <c r="I16" s="465"/>
    </row>
    <row r="17" spans="1:9">
      <c r="B17" s="1501"/>
      <c r="C17" s="471" t="s">
        <v>1455</v>
      </c>
      <c r="D17" s="465"/>
      <c r="E17" s="465"/>
      <c r="F17" s="465"/>
      <c r="G17" s="465"/>
      <c r="H17" s="465"/>
      <c r="I17" s="465"/>
    </row>
    <row r="18" spans="1:9">
      <c r="B18" s="1501"/>
      <c r="C18" s="471" t="s">
        <v>1456</v>
      </c>
      <c r="D18" s="465"/>
      <c r="E18" s="465"/>
      <c r="F18" s="465"/>
      <c r="G18" s="465"/>
      <c r="H18" s="465"/>
      <c r="I18" s="465"/>
    </row>
    <row r="19" spans="1:9">
      <c r="B19" s="1501"/>
      <c r="C19" s="470" t="s">
        <v>1457</v>
      </c>
      <c r="D19" s="465"/>
      <c r="E19" s="465"/>
      <c r="F19" s="465"/>
      <c r="G19" s="465"/>
      <c r="H19" s="465"/>
      <c r="I19" s="465"/>
    </row>
    <row r="20" spans="1:9">
      <c r="B20" s="1501"/>
      <c r="C20" s="471" t="s">
        <v>1458</v>
      </c>
      <c r="D20" s="465"/>
      <c r="E20" s="465"/>
      <c r="F20" s="465"/>
      <c r="G20" s="465"/>
      <c r="H20" s="465"/>
      <c r="I20" s="465"/>
    </row>
    <row r="21" spans="1:9">
      <c r="B21" s="1501"/>
      <c r="C21" s="471" t="s">
        <v>1459</v>
      </c>
      <c r="D21" s="465"/>
      <c r="E21" s="465"/>
      <c r="F21" s="465"/>
      <c r="G21" s="465"/>
      <c r="H21" s="465"/>
      <c r="I21" s="465"/>
    </row>
    <row r="22" spans="1:9">
      <c r="B22" s="1501"/>
      <c r="C22" s="470" t="s">
        <v>1460</v>
      </c>
      <c r="D22" s="465"/>
      <c r="E22" s="465"/>
      <c r="F22" s="465"/>
      <c r="G22" s="465"/>
      <c r="H22" s="465"/>
      <c r="I22" s="465"/>
    </row>
    <row r="23" spans="1:9">
      <c r="B23" s="1501"/>
      <c r="C23" s="471" t="s">
        <v>1461</v>
      </c>
      <c r="D23" s="465"/>
      <c r="E23" s="465"/>
      <c r="F23" s="465"/>
      <c r="G23" s="465"/>
      <c r="H23" s="465"/>
      <c r="I23" s="465"/>
    </row>
    <row r="24" spans="1:9">
      <c r="B24" s="1501"/>
      <c r="C24" s="472" t="s">
        <v>1462</v>
      </c>
      <c r="D24" s="465"/>
      <c r="E24" s="465"/>
      <c r="F24" s="465"/>
      <c r="G24" s="465"/>
      <c r="H24" s="465"/>
      <c r="I24" s="465"/>
    </row>
    <row r="25" spans="1:9">
      <c r="B25" s="1501"/>
      <c r="C25" s="471" t="s">
        <v>1463</v>
      </c>
      <c r="D25" s="465"/>
      <c r="E25" s="465"/>
      <c r="F25" s="465"/>
      <c r="G25" s="465"/>
      <c r="H25" s="465"/>
      <c r="I25" s="465"/>
    </row>
    <row r="26" spans="1:9">
      <c r="B26" s="1502"/>
      <c r="C26" s="470" t="s">
        <v>1464</v>
      </c>
      <c r="D26" s="465"/>
      <c r="E26" s="465"/>
      <c r="F26" s="465"/>
      <c r="G26" s="465"/>
      <c r="H26" s="465"/>
      <c r="I26" s="465"/>
    </row>
    <row r="27" spans="1:9">
      <c r="B27" s="145"/>
      <c r="C27" s="145"/>
      <c r="D27" s="145"/>
      <c r="E27" s="145"/>
      <c r="F27" s="145"/>
      <c r="G27" s="145"/>
      <c r="H27" s="145"/>
      <c r="I27" s="145"/>
    </row>
    <row r="28" spans="1:9">
      <c r="B28" s="145"/>
      <c r="C28" s="145"/>
      <c r="D28" s="145"/>
      <c r="E28" s="145"/>
      <c r="F28" s="145"/>
      <c r="G28" s="145"/>
      <c r="H28" s="145"/>
      <c r="I28" s="145"/>
    </row>
    <row r="30" spans="1:9">
      <c r="B30" s="767" t="s">
        <v>1467</v>
      </c>
    </row>
    <row r="31" spans="1:9" s="480" customFormat="1" ht="15" customHeight="1">
      <c r="A31" s="2"/>
      <c r="B31" s="1505" t="s">
        <v>1519</v>
      </c>
      <c r="C31" s="1505" t="s">
        <v>1436</v>
      </c>
      <c r="D31" s="1507" t="s">
        <v>1518</v>
      </c>
      <c r="E31" s="1508"/>
      <c r="F31" s="1505" t="s">
        <v>1517</v>
      </c>
      <c r="G31" s="1509" t="s">
        <v>1439</v>
      </c>
      <c r="H31" s="1503" t="s">
        <v>1516</v>
      </c>
      <c r="I31" s="1503" t="s">
        <v>1515</v>
      </c>
    </row>
    <row r="32" spans="1:9" s="477" customFormat="1" ht="41.4">
      <c r="A32" s="2"/>
      <c r="B32" s="1506"/>
      <c r="C32" s="1506"/>
      <c r="D32" s="479"/>
      <c r="E32" s="478" t="s">
        <v>1514</v>
      </c>
      <c r="F32" s="1506"/>
      <c r="G32" s="1510"/>
      <c r="H32" s="1504"/>
      <c r="I32" s="1504"/>
    </row>
    <row r="33" spans="2:9">
      <c r="B33" s="476" t="s">
        <v>6</v>
      </c>
      <c r="C33" s="476" t="s">
        <v>7</v>
      </c>
      <c r="D33" s="475" t="s">
        <v>8</v>
      </c>
      <c r="E33" s="475" t="s">
        <v>43</v>
      </c>
      <c r="F33" s="475" t="s">
        <v>44</v>
      </c>
      <c r="G33" s="474" t="s">
        <v>164</v>
      </c>
      <c r="H33" s="473" t="s">
        <v>165</v>
      </c>
      <c r="I33" s="473" t="s">
        <v>199</v>
      </c>
    </row>
    <row r="34" spans="2:9">
      <c r="B34" s="1500"/>
      <c r="C34" s="470" t="s">
        <v>1448</v>
      </c>
      <c r="D34" s="445"/>
      <c r="E34" s="465"/>
      <c r="F34" s="465"/>
      <c r="G34" s="465"/>
      <c r="H34" s="465"/>
      <c r="I34" s="465"/>
    </row>
    <row r="35" spans="2:9">
      <c r="B35" s="1501"/>
      <c r="C35" s="471" t="s">
        <v>1449</v>
      </c>
      <c r="D35" s="445"/>
      <c r="E35" s="465"/>
      <c r="F35" s="465"/>
      <c r="G35" s="465"/>
      <c r="H35" s="465"/>
      <c r="I35" s="465"/>
    </row>
    <row r="36" spans="2:9">
      <c r="B36" s="1501"/>
      <c r="C36" s="471" t="s">
        <v>1450</v>
      </c>
      <c r="D36" s="445"/>
      <c r="E36" s="465"/>
      <c r="F36" s="465"/>
      <c r="G36" s="465"/>
      <c r="H36" s="465"/>
      <c r="I36" s="465"/>
    </row>
    <row r="37" spans="2:9">
      <c r="B37" s="1501"/>
      <c r="C37" s="470" t="s">
        <v>1451</v>
      </c>
      <c r="D37" s="445"/>
      <c r="E37" s="465"/>
      <c r="F37" s="465"/>
      <c r="G37" s="465"/>
      <c r="H37" s="465"/>
      <c r="I37" s="465"/>
    </row>
    <row r="38" spans="2:9">
      <c r="B38" s="1501"/>
      <c r="C38" s="470" t="s">
        <v>1452</v>
      </c>
      <c r="D38" s="445"/>
      <c r="E38" s="465"/>
      <c r="F38" s="465"/>
      <c r="G38" s="465"/>
      <c r="H38" s="465"/>
      <c r="I38" s="465"/>
    </row>
    <row r="39" spans="2:9">
      <c r="B39" s="1501"/>
      <c r="C39" s="470" t="s">
        <v>1453</v>
      </c>
      <c r="D39" s="465"/>
      <c r="E39" s="465"/>
      <c r="F39" s="465"/>
      <c r="G39" s="465"/>
      <c r="H39" s="465"/>
      <c r="I39" s="465"/>
    </row>
    <row r="40" spans="2:9">
      <c r="B40" s="1501"/>
      <c r="C40" s="470" t="s">
        <v>1454</v>
      </c>
      <c r="D40" s="465"/>
      <c r="E40" s="465"/>
      <c r="F40" s="465"/>
      <c r="G40" s="465"/>
      <c r="H40" s="465"/>
      <c r="I40" s="465"/>
    </row>
    <row r="41" spans="2:9">
      <c r="B41" s="1501"/>
      <c r="C41" s="471" t="s">
        <v>1455</v>
      </c>
      <c r="D41" s="465"/>
      <c r="E41" s="465"/>
      <c r="F41" s="465"/>
      <c r="G41" s="465"/>
      <c r="H41" s="465"/>
      <c r="I41" s="465"/>
    </row>
    <row r="42" spans="2:9">
      <c r="B42" s="1501"/>
      <c r="C42" s="471" t="s">
        <v>1456</v>
      </c>
      <c r="D42" s="465"/>
      <c r="E42" s="465"/>
      <c r="F42" s="465"/>
      <c r="G42" s="465"/>
      <c r="H42" s="465"/>
      <c r="I42" s="465"/>
    </row>
    <row r="43" spans="2:9">
      <c r="B43" s="1501"/>
      <c r="C43" s="470" t="s">
        <v>1457</v>
      </c>
      <c r="D43" s="465"/>
      <c r="E43" s="465"/>
      <c r="F43" s="465"/>
      <c r="G43" s="465"/>
      <c r="H43" s="465"/>
      <c r="I43" s="465"/>
    </row>
    <row r="44" spans="2:9">
      <c r="B44" s="1501"/>
      <c r="C44" s="471" t="s">
        <v>1458</v>
      </c>
      <c r="D44" s="465"/>
      <c r="E44" s="465"/>
      <c r="F44" s="465"/>
      <c r="G44" s="465"/>
      <c r="H44" s="465"/>
      <c r="I44" s="465"/>
    </row>
    <row r="45" spans="2:9">
      <c r="B45" s="1501"/>
      <c r="C45" s="471" t="s">
        <v>1459</v>
      </c>
      <c r="D45" s="465"/>
      <c r="E45" s="465"/>
      <c r="F45" s="465"/>
      <c r="G45" s="465"/>
      <c r="H45" s="465"/>
      <c r="I45" s="465"/>
    </row>
    <row r="46" spans="2:9">
      <c r="B46" s="1501"/>
      <c r="C46" s="470" t="s">
        <v>1460</v>
      </c>
      <c r="D46" s="465"/>
      <c r="E46" s="465"/>
      <c r="F46" s="465"/>
      <c r="G46" s="465"/>
      <c r="H46" s="465"/>
      <c r="I46" s="465"/>
    </row>
    <row r="47" spans="2:9">
      <c r="B47" s="1501"/>
      <c r="C47" s="471" t="s">
        <v>1461</v>
      </c>
      <c r="D47" s="465"/>
      <c r="E47" s="465"/>
      <c r="F47" s="465"/>
      <c r="G47" s="465"/>
      <c r="H47" s="465"/>
      <c r="I47" s="465"/>
    </row>
    <row r="48" spans="2:9">
      <c r="B48" s="1501"/>
      <c r="C48" s="472" t="s">
        <v>1462</v>
      </c>
      <c r="D48" s="465"/>
      <c r="E48" s="465"/>
      <c r="F48" s="465"/>
      <c r="G48" s="465"/>
      <c r="H48" s="465"/>
      <c r="I48" s="465"/>
    </row>
    <row r="49" spans="2:9">
      <c r="B49" s="1501"/>
      <c r="C49" s="471" t="s">
        <v>1463</v>
      </c>
      <c r="D49" s="465"/>
      <c r="E49" s="465"/>
      <c r="F49" s="465"/>
      <c r="G49" s="465"/>
      <c r="H49" s="465"/>
      <c r="I49" s="465"/>
    </row>
    <row r="50" spans="2:9">
      <c r="B50" s="1502"/>
      <c r="C50" s="470" t="s">
        <v>1464</v>
      </c>
      <c r="D50" s="465"/>
      <c r="E50" s="465"/>
      <c r="F50" s="465"/>
      <c r="G50" s="465"/>
      <c r="H50" s="465"/>
      <c r="I50" s="46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&amp;C&amp;"Calibri"&amp;10&amp;K000000Public&amp;1#_x000D_&amp;"Calibri"&amp;11&amp;K000000CS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showGridLines="0" view="pageLayout" zoomScale="80" zoomScaleNormal="100" zoomScaleSheetLayoutView="100" zoomScalePageLayoutView="80" workbookViewId="0">
      <selection activeCell="G38" sqref="G38"/>
    </sheetView>
  </sheetViews>
  <sheetFormatPr defaultColWidth="11.5546875" defaultRowHeight="14.4"/>
  <cols>
    <col min="1" max="1" width="11.5546875" style="2"/>
    <col min="2" max="2" width="25.5546875" style="2" customWidth="1"/>
    <col min="3" max="3" width="31.44140625" style="2" customWidth="1"/>
    <col min="4" max="4" width="21.44140625" style="2" customWidth="1"/>
    <col min="5" max="5" width="20.441406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c r="B2" s="768" t="s">
        <v>1424</v>
      </c>
      <c r="C2" s="482"/>
      <c r="D2" s="482"/>
      <c r="E2" s="482"/>
      <c r="F2" s="482"/>
      <c r="G2" s="482"/>
    </row>
    <row r="3" spans="1:9" ht="33.75" customHeight="1">
      <c r="B3" s="854" t="s">
        <v>1435</v>
      </c>
      <c r="C3" s="481"/>
      <c r="D3" s="278"/>
      <c r="E3" s="278"/>
      <c r="F3" s="278"/>
      <c r="G3" s="278"/>
    </row>
    <row r="4" spans="1:9" s="480" customFormat="1" ht="15" customHeight="1">
      <c r="A4" s="2"/>
      <c r="B4" s="1505" t="s">
        <v>1519</v>
      </c>
      <c r="C4" s="1505" t="s">
        <v>1436</v>
      </c>
      <c r="D4" s="1505" t="s">
        <v>1521</v>
      </c>
      <c r="E4" s="1507" t="s">
        <v>1518</v>
      </c>
      <c r="F4" s="1508"/>
      <c r="G4" s="1505" t="s">
        <v>1517</v>
      </c>
      <c r="H4" s="1505" t="s">
        <v>1516</v>
      </c>
      <c r="I4" s="1503" t="s">
        <v>1515</v>
      </c>
    </row>
    <row r="5" spans="1:9" s="477" customFormat="1" ht="53.25" customHeight="1">
      <c r="A5" s="2"/>
      <c r="B5" s="1506"/>
      <c r="C5" s="1506"/>
      <c r="D5" s="1506"/>
      <c r="E5" s="479"/>
      <c r="F5" s="478" t="s">
        <v>1514</v>
      </c>
      <c r="G5" s="1506"/>
      <c r="H5" s="1506"/>
      <c r="I5" s="1504"/>
    </row>
    <row r="6" spans="1:9">
      <c r="B6" s="476" t="s">
        <v>6</v>
      </c>
      <c r="C6" s="476" t="s">
        <v>7</v>
      </c>
      <c r="D6" s="476" t="s">
        <v>8</v>
      </c>
      <c r="E6" s="475" t="s">
        <v>43</v>
      </c>
      <c r="F6" s="475" t="s">
        <v>44</v>
      </c>
      <c r="G6" s="475" t="s">
        <v>164</v>
      </c>
      <c r="H6" s="475" t="s">
        <v>165</v>
      </c>
      <c r="I6" s="475" t="s">
        <v>199</v>
      </c>
    </row>
    <row r="7" spans="1:9">
      <c r="B7" s="1500"/>
      <c r="C7" s="470"/>
      <c r="D7" s="470"/>
      <c r="E7" s="445"/>
      <c r="F7" s="465"/>
      <c r="G7" s="465"/>
      <c r="H7" s="465"/>
      <c r="I7" s="465"/>
    </row>
    <row r="8" spans="1:9">
      <c r="B8" s="1501"/>
      <c r="C8" s="471"/>
      <c r="D8" s="471"/>
      <c r="E8" s="445"/>
      <c r="F8" s="465"/>
      <c r="G8" s="465"/>
      <c r="H8" s="465"/>
      <c r="I8" s="465"/>
    </row>
    <row r="9" spans="1:9">
      <c r="B9" s="1501"/>
      <c r="C9" s="471"/>
      <c r="D9" s="471"/>
      <c r="E9" s="445"/>
      <c r="F9" s="465"/>
      <c r="G9" s="465"/>
      <c r="H9" s="465"/>
      <c r="I9" s="465"/>
    </row>
    <row r="10" spans="1:9">
      <c r="B10" s="1501"/>
      <c r="C10" s="470"/>
      <c r="D10" s="470"/>
      <c r="E10" s="445"/>
      <c r="F10" s="465"/>
      <c r="G10" s="465"/>
      <c r="H10" s="465"/>
      <c r="I10" s="465"/>
    </row>
    <row r="11" spans="1:9">
      <c r="B11" s="1501"/>
      <c r="C11" s="470"/>
      <c r="D11" s="470"/>
      <c r="E11" s="445"/>
      <c r="F11" s="465"/>
      <c r="G11" s="465"/>
      <c r="H11" s="465"/>
      <c r="I11" s="465"/>
    </row>
    <row r="12" spans="1:9">
      <c r="B12" s="1501"/>
      <c r="C12" s="470"/>
      <c r="D12" s="470"/>
      <c r="E12" s="465"/>
      <c r="F12" s="465"/>
      <c r="G12" s="465"/>
      <c r="H12" s="465"/>
      <c r="I12" s="465"/>
    </row>
    <row r="13" spans="1:9">
      <c r="B13" s="1501"/>
      <c r="C13" s="470"/>
      <c r="D13" s="470"/>
      <c r="E13" s="465"/>
      <c r="F13" s="465"/>
      <c r="G13" s="465"/>
      <c r="H13" s="465"/>
      <c r="I13" s="465"/>
    </row>
    <row r="14" spans="1:9">
      <c r="B14" s="1502"/>
      <c r="C14" s="471"/>
      <c r="D14" s="471"/>
      <c r="E14" s="465"/>
      <c r="F14" s="465"/>
      <c r="G14" s="465"/>
      <c r="H14" s="465"/>
      <c r="I14" s="465"/>
    </row>
    <row r="15" spans="1:9">
      <c r="B15" s="145"/>
      <c r="C15" s="145"/>
      <c r="D15" s="145"/>
      <c r="E15" s="145"/>
      <c r="F15" s="145"/>
      <c r="G15" s="145"/>
      <c r="H15" s="145"/>
      <c r="I15" s="145"/>
    </row>
    <row r="16" spans="1:9">
      <c r="B16" s="145"/>
      <c r="C16" s="145"/>
      <c r="D16" s="145"/>
      <c r="E16" s="145"/>
      <c r="F16" s="145"/>
      <c r="G16" s="145"/>
      <c r="H16" s="145"/>
      <c r="I16" s="145"/>
    </row>
    <row r="18" spans="1:9" ht="28.5" customHeight="1">
      <c r="B18" s="854" t="s">
        <v>1467</v>
      </c>
    </row>
    <row r="19" spans="1:9" s="480" customFormat="1" ht="15" customHeight="1">
      <c r="A19" s="2"/>
      <c r="B19" s="1505" t="s">
        <v>1519</v>
      </c>
      <c r="C19" s="1505" t="s">
        <v>1436</v>
      </c>
      <c r="D19" s="1505" t="s">
        <v>1521</v>
      </c>
      <c r="E19" s="1507" t="s">
        <v>1518</v>
      </c>
      <c r="F19" s="1508"/>
      <c r="G19" s="1505" t="s">
        <v>1517</v>
      </c>
      <c r="H19" s="1505" t="s">
        <v>1516</v>
      </c>
      <c r="I19" s="1503" t="s">
        <v>1515</v>
      </c>
    </row>
    <row r="20" spans="1:9" s="477" customFormat="1" ht="57" customHeight="1">
      <c r="A20" s="2"/>
      <c r="B20" s="1506"/>
      <c r="C20" s="1506"/>
      <c r="D20" s="1506"/>
      <c r="E20" s="479"/>
      <c r="F20" s="478" t="s">
        <v>1514</v>
      </c>
      <c r="G20" s="1506"/>
      <c r="H20" s="1506"/>
      <c r="I20" s="1504"/>
    </row>
    <row r="21" spans="1:9">
      <c r="B21" s="476" t="s">
        <v>6</v>
      </c>
      <c r="C21" s="476" t="s">
        <v>7</v>
      </c>
      <c r="D21" s="476" t="s">
        <v>8</v>
      </c>
      <c r="E21" s="475" t="s">
        <v>43</v>
      </c>
      <c r="F21" s="475" t="s">
        <v>44</v>
      </c>
      <c r="G21" s="475" t="s">
        <v>164</v>
      </c>
      <c r="H21" s="475" t="s">
        <v>165</v>
      </c>
      <c r="I21" s="475" t="s">
        <v>199</v>
      </c>
    </row>
    <row r="22" spans="1:9">
      <c r="B22" s="1500"/>
      <c r="C22" s="470"/>
      <c r="D22" s="470"/>
      <c r="E22" s="445"/>
      <c r="F22" s="465"/>
      <c r="G22" s="465"/>
      <c r="H22" s="465"/>
      <c r="I22" s="465"/>
    </row>
    <row r="23" spans="1:9">
      <c r="B23" s="1501"/>
      <c r="C23" s="471"/>
      <c r="D23" s="471"/>
      <c r="E23" s="445"/>
      <c r="F23" s="465"/>
      <c r="G23" s="465"/>
      <c r="H23" s="465"/>
      <c r="I23" s="465"/>
    </row>
    <row r="24" spans="1:9">
      <c r="B24" s="1501"/>
      <c r="C24" s="471"/>
      <c r="D24" s="471"/>
      <c r="E24" s="445"/>
      <c r="F24" s="465"/>
      <c r="G24" s="465"/>
      <c r="H24" s="465"/>
      <c r="I24" s="465"/>
    </row>
    <row r="25" spans="1:9">
      <c r="B25" s="1501"/>
      <c r="C25" s="470"/>
      <c r="D25" s="470"/>
      <c r="E25" s="445"/>
      <c r="F25" s="465"/>
      <c r="G25" s="465"/>
      <c r="H25" s="465"/>
      <c r="I25" s="465"/>
    </row>
    <row r="26" spans="1:9">
      <c r="B26" s="1501"/>
      <c r="C26" s="470"/>
      <c r="D26" s="470"/>
      <c r="E26" s="445"/>
      <c r="F26" s="465"/>
      <c r="G26" s="465"/>
      <c r="H26" s="465"/>
      <c r="I26" s="465"/>
    </row>
    <row r="27" spans="1:9">
      <c r="B27" s="1501"/>
      <c r="C27" s="470"/>
      <c r="D27" s="470"/>
      <c r="E27" s="465"/>
      <c r="F27" s="465"/>
      <c r="G27" s="465"/>
      <c r="H27" s="465"/>
      <c r="I27" s="465"/>
    </row>
    <row r="28" spans="1:9">
      <c r="B28" s="1501"/>
      <c r="C28" s="470"/>
      <c r="D28" s="470"/>
      <c r="E28" s="465"/>
      <c r="F28" s="465"/>
      <c r="G28" s="465"/>
      <c r="H28" s="465"/>
      <c r="I28" s="465"/>
    </row>
    <row r="29" spans="1:9">
      <c r="B29" s="1502"/>
      <c r="C29" s="471"/>
      <c r="D29" s="471"/>
      <c r="E29" s="465"/>
      <c r="F29" s="465"/>
      <c r="G29" s="465"/>
      <c r="H29" s="465"/>
      <c r="I29" s="46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4.4"/>
  <sheetData>
    <row r="2" spans="2:12">
      <c r="B2" t="s">
        <v>1858</v>
      </c>
    </row>
    <row r="3" spans="2:12">
      <c r="B3" t="s">
        <v>1859</v>
      </c>
    </row>
    <row r="5" spans="2:12">
      <c r="B5" s="1511" t="s">
        <v>1522</v>
      </c>
      <c r="C5" s="1512"/>
      <c r="D5" s="1512"/>
      <c r="E5" s="1512"/>
      <c r="F5" s="1512"/>
      <c r="G5" s="1512"/>
      <c r="H5" s="1512"/>
      <c r="I5" s="1512"/>
      <c r="J5" s="1512"/>
      <c r="K5" s="1512"/>
      <c r="L5" s="1513"/>
    </row>
    <row r="6" spans="2:12" ht="22.5" customHeight="1"/>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H78"/>
  <sheetViews>
    <sheetView showGridLines="0" view="pageLayout" zoomScaleNormal="100" workbookViewId="0">
      <selection activeCell="A4" sqref="A4:H4"/>
    </sheetView>
  </sheetViews>
  <sheetFormatPr defaultRowHeight="14.4"/>
  <cols>
    <col min="1" max="1" width="14.5546875" customWidth="1"/>
    <col min="2" max="2" width="16.5546875" customWidth="1"/>
    <col min="3" max="3" width="16.88671875" customWidth="1"/>
    <col min="4" max="4" width="17.5546875" customWidth="1"/>
    <col min="5" max="5" width="16.109375" customWidth="1"/>
    <col min="6" max="6" width="23.5546875" customWidth="1"/>
    <col min="7" max="7" width="17.109375" customWidth="1"/>
    <col min="8" max="8" width="18.44140625" customWidth="1"/>
  </cols>
  <sheetData>
    <row r="1" spans="1:8" ht="21">
      <c r="A1" s="768" t="s">
        <v>1522</v>
      </c>
      <c r="B1" s="455"/>
      <c r="C1" s="455"/>
      <c r="D1" s="455"/>
      <c r="E1" s="455"/>
      <c r="F1" s="455"/>
      <c r="G1" s="278"/>
      <c r="H1" s="278"/>
    </row>
    <row r="2" spans="1:8">
      <c r="A2" s="2"/>
      <c r="B2" s="2"/>
      <c r="C2" s="2"/>
      <c r="D2" s="2"/>
      <c r="E2" s="2"/>
      <c r="F2" s="2"/>
      <c r="G2" s="2"/>
      <c r="H2" s="2"/>
    </row>
    <row r="3" spans="1:8">
      <c r="A3" s="200" t="s">
        <v>1523</v>
      </c>
      <c r="B3" s="2"/>
      <c r="C3" s="2"/>
      <c r="D3" s="2"/>
      <c r="E3" s="2"/>
      <c r="F3" s="2"/>
      <c r="G3" s="2"/>
      <c r="H3" s="2"/>
    </row>
    <row r="4" spans="1:8">
      <c r="A4" s="1515" t="s">
        <v>1524</v>
      </c>
      <c r="B4" s="1515"/>
      <c r="C4" s="1515"/>
      <c r="D4" s="1515"/>
      <c r="E4" s="1515"/>
      <c r="F4" s="1515"/>
      <c r="G4" s="1515"/>
      <c r="H4" s="1515"/>
    </row>
    <row r="5" spans="1:8" ht="41.4" customHeight="1">
      <c r="A5" s="1516" t="s">
        <v>1525</v>
      </c>
      <c r="B5" s="1516" t="s">
        <v>1526</v>
      </c>
      <c r="C5" s="113" t="s">
        <v>1527</v>
      </c>
      <c r="D5" s="113" t="s">
        <v>1528</v>
      </c>
      <c r="E5" s="302" t="s">
        <v>949</v>
      </c>
      <c r="F5" s="302" t="s">
        <v>1529</v>
      </c>
      <c r="G5" s="302" t="s">
        <v>1504</v>
      </c>
      <c r="H5" s="302" t="s">
        <v>1445</v>
      </c>
    </row>
    <row r="6" spans="1:8">
      <c r="A6" s="1517"/>
      <c r="B6" s="1517"/>
      <c r="C6" s="476" t="s">
        <v>6</v>
      </c>
      <c r="D6" s="476" t="s">
        <v>7</v>
      </c>
      <c r="E6" s="476" t="s">
        <v>8</v>
      </c>
      <c r="F6" s="476" t="s">
        <v>43</v>
      </c>
      <c r="G6" s="476" t="s">
        <v>44</v>
      </c>
      <c r="H6" s="476" t="s">
        <v>164</v>
      </c>
    </row>
    <row r="7" spans="1:8">
      <c r="A7" s="1514" t="s">
        <v>1530</v>
      </c>
      <c r="B7" s="445" t="s">
        <v>1531</v>
      </c>
      <c r="C7" s="445"/>
      <c r="D7" s="445"/>
      <c r="E7" s="484">
        <v>0.5</v>
      </c>
      <c r="F7" s="445"/>
      <c r="G7" s="445"/>
      <c r="H7" s="445"/>
    </row>
    <row r="8" spans="1:8">
      <c r="A8" s="1514"/>
      <c r="B8" s="445" t="s">
        <v>1532</v>
      </c>
      <c r="C8" s="445"/>
      <c r="D8" s="445"/>
      <c r="E8" s="484">
        <v>0.7</v>
      </c>
      <c r="F8" s="445"/>
      <c r="G8" s="445"/>
      <c r="H8" s="445"/>
    </row>
    <row r="9" spans="1:8">
      <c r="A9" s="1514" t="s">
        <v>1533</v>
      </c>
      <c r="B9" s="445" t="s">
        <v>1531</v>
      </c>
      <c r="C9" s="445"/>
      <c r="D9" s="445"/>
      <c r="E9" s="484">
        <v>0.7</v>
      </c>
      <c r="F9" s="445"/>
      <c r="G9" s="445"/>
      <c r="H9" s="445"/>
    </row>
    <row r="10" spans="1:8">
      <c r="A10" s="1514"/>
      <c r="B10" s="445" t="s">
        <v>1532</v>
      </c>
      <c r="C10" s="445"/>
      <c r="D10" s="445"/>
      <c r="E10" s="484">
        <v>0.9</v>
      </c>
      <c r="F10" s="445"/>
      <c r="G10" s="445"/>
      <c r="H10" s="445"/>
    </row>
    <row r="11" spans="1:8">
      <c r="A11" s="1514" t="s">
        <v>1534</v>
      </c>
      <c r="B11" s="445" t="s">
        <v>1531</v>
      </c>
      <c r="C11" s="445"/>
      <c r="D11" s="445"/>
      <c r="E11" s="484">
        <v>1.1499999999999999</v>
      </c>
      <c r="F11" s="445"/>
      <c r="G11" s="445"/>
      <c r="H11" s="445"/>
    </row>
    <row r="12" spans="1:8">
      <c r="A12" s="1514"/>
      <c r="B12" s="445" t="s">
        <v>1532</v>
      </c>
      <c r="C12" s="445"/>
      <c r="D12" s="445"/>
      <c r="E12" s="484">
        <v>1.1499999999999999</v>
      </c>
      <c r="F12" s="445"/>
      <c r="G12" s="445"/>
      <c r="H12" s="445"/>
    </row>
    <row r="13" spans="1:8">
      <c r="A13" s="1514" t="s">
        <v>1535</v>
      </c>
      <c r="B13" s="445" t="s">
        <v>1531</v>
      </c>
      <c r="C13" s="445"/>
      <c r="D13" s="445"/>
      <c r="E13" s="484">
        <v>2.5</v>
      </c>
      <c r="F13" s="445"/>
      <c r="G13" s="445"/>
      <c r="H13" s="445"/>
    </row>
    <row r="14" spans="1:8">
      <c r="A14" s="1514"/>
      <c r="B14" s="445" t="s">
        <v>1532</v>
      </c>
      <c r="C14" s="445"/>
      <c r="D14" s="445"/>
      <c r="E14" s="484">
        <v>2.5</v>
      </c>
      <c r="F14" s="445"/>
      <c r="G14" s="445"/>
      <c r="H14" s="445"/>
    </row>
    <row r="15" spans="1:8">
      <c r="A15" s="1514" t="s">
        <v>1536</v>
      </c>
      <c r="B15" s="445" t="s">
        <v>1531</v>
      </c>
      <c r="C15" s="445"/>
      <c r="D15" s="445"/>
      <c r="E15" s="485" t="s">
        <v>1537</v>
      </c>
      <c r="F15" s="445"/>
      <c r="G15" s="445"/>
      <c r="H15" s="445"/>
    </row>
    <row r="16" spans="1:8">
      <c r="A16" s="1514"/>
      <c r="B16" s="445" t="s">
        <v>1532</v>
      </c>
      <c r="C16" s="445"/>
      <c r="D16" s="445"/>
      <c r="E16" s="485" t="s">
        <v>1537</v>
      </c>
      <c r="F16" s="445"/>
      <c r="G16" s="445"/>
      <c r="H16" s="445"/>
    </row>
    <row r="17" spans="1:8">
      <c r="A17" s="1514" t="s">
        <v>42</v>
      </c>
      <c r="B17" s="445" t="s">
        <v>1531</v>
      </c>
      <c r="C17" s="445"/>
      <c r="D17" s="445"/>
      <c r="E17" s="445"/>
      <c r="F17" s="445"/>
      <c r="G17" s="445"/>
      <c r="H17" s="445"/>
    </row>
    <row r="18" spans="1:8">
      <c r="A18" s="1514"/>
      <c r="B18" s="445" t="s">
        <v>1532</v>
      </c>
      <c r="C18" s="445"/>
      <c r="D18" s="445"/>
      <c r="E18" s="445"/>
      <c r="F18" s="445"/>
      <c r="G18" s="445"/>
      <c r="H18" s="445"/>
    </row>
    <row r="19" spans="1:8">
      <c r="A19" s="2"/>
      <c r="B19" s="2"/>
      <c r="C19" s="2"/>
      <c r="D19" s="2"/>
      <c r="E19" s="2"/>
      <c r="F19" s="2"/>
      <c r="G19" s="2"/>
      <c r="H19" s="2"/>
    </row>
    <row r="20" spans="1:8">
      <c r="A20" s="200" t="s">
        <v>1538</v>
      </c>
      <c r="B20" s="2"/>
      <c r="C20" s="2"/>
      <c r="D20" s="2"/>
      <c r="E20" s="2"/>
      <c r="F20" s="2"/>
      <c r="G20" s="2"/>
      <c r="H20" s="2"/>
    </row>
    <row r="21" spans="1:8">
      <c r="A21" s="1515" t="s">
        <v>1539</v>
      </c>
      <c r="B21" s="1515"/>
      <c r="C21" s="1515"/>
      <c r="D21" s="1515"/>
      <c r="E21" s="1515"/>
      <c r="F21" s="1515"/>
      <c r="G21" s="1515"/>
      <c r="H21" s="1515"/>
    </row>
    <row r="22" spans="1:8" ht="42.6" customHeight="1">
      <c r="A22" s="1516" t="s">
        <v>1525</v>
      </c>
      <c r="B22" s="1516" t="s">
        <v>1526</v>
      </c>
      <c r="C22" s="113" t="s">
        <v>1527</v>
      </c>
      <c r="D22" s="113" t="s">
        <v>1528</v>
      </c>
      <c r="E22" s="302" t="s">
        <v>949</v>
      </c>
      <c r="F22" s="302" t="s">
        <v>1529</v>
      </c>
      <c r="G22" s="302" t="s">
        <v>1504</v>
      </c>
      <c r="H22" s="302" t="s">
        <v>1445</v>
      </c>
    </row>
    <row r="23" spans="1:8">
      <c r="A23" s="1517"/>
      <c r="B23" s="1517"/>
      <c r="C23" s="476" t="s">
        <v>6</v>
      </c>
      <c r="D23" s="476" t="s">
        <v>7</v>
      </c>
      <c r="E23" s="476" t="s">
        <v>8</v>
      </c>
      <c r="F23" s="476" t="s">
        <v>43</v>
      </c>
      <c r="G23" s="476" t="s">
        <v>44</v>
      </c>
      <c r="H23" s="476" t="s">
        <v>164</v>
      </c>
    </row>
    <row r="24" spans="1:8">
      <c r="A24" s="1514" t="s">
        <v>1530</v>
      </c>
      <c r="B24" s="445" t="s">
        <v>1531</v>
      </c>
      <c r="C24" s="445"/>
      <c r="D24" s="445"/>
      <c r="E24" s="484">
        <v>0.5</v>
      </c>
      <c r="F24" s="445"/>
      <c r="G24" s="445"/>
      <c r="H24" s="445"/>
    </row>
    <row r="25" spans="1:8">
      <c r="A25" s="1514"/>
      <c r="B25" s="445" t="s">
        <v>1532</v>
      </c>
      <c r="C25" s="445"/>
      <c r="D25" s="445"/>
      <c r="E25" s="484">
        <v>0.7</v>
      </c>
      <c r="F25" s="445"/>
      <c r="G25" s="445"/>
      <c r="H25" s="445"/>
    </row>
    <row r="26" spans="1:8">
      <c r="A26" s="1514" t="s">
        <v>1533</v>
      </c>
      <c r="B26" s="445" t="s">
        <v>1531</v>
      </c>
      <c r="C26" s="445"/>
      <c r="D26" s="445"/>
      <c r="E26" s="484">
        <v>0.7</v>
      </c>
      <c r="F26" s="445"/>
      <c r="G26" s="445"/>
      <c r="H26" s="445"/>
    </row>
    <row r="27" spans="1:8">
      <c r="A27" s="1514"/>
      <c r="B27" s="445" t="s">
        <v>1532</v>
      </c>
      <c r="C27" s="445"/>
      <c r="D27" s="445"/>
      <c r="E27" s="484">
        <v>0.9</v>
      </c>
      <c r="F27" s="445"/>
      <c r="G27" s="445"/>
      <c r="H27" s="445"/>
    </row>
    <row r="28" spans="1:8">
      <c r="A28" s="1514" t="s">
        <v>1534</v>
      </c>
      <c r="B28" s="445" t="s">
        <v>1531</v>
      </c>
      <c r="C28" s="445"/>
      <c r="D28" s="445"/>
      <c r="E28" s="484">
        <v>1.1499999999999999</v>
      </c>
      <c r="F28" s="445"/>
      <c r="G28" s="445"/>
      <c r="H28" s="445"/>
    </row>
    <row r="29" spans="1:8">
      <c r="A29" s="1514"/>
      <c r="B29" s="445" t="s">
        <v>1532</v>
      </c>
      <c r="C29" s="445"/>
      <c r="D29" s="445"/>
      <c r="E29" s="484">
        <v>1.1499999999999999</v>
      </c>
      <c r="F29" s="445"/>
      <c r="G29" s="445"/>
      <c r="H29" s="445"/>
    </row>
    <row r="30" spans="1:8">
      <c r="A30" s="1514" t="s">
        <v>1535</v>
      </c>
      <c r="B30" s="445" t="s">
        <v>1531</v>
      </c>
      <c r="C30" s="445"/>
      <c r="D30" s="445"/>
      <c r="E30" s="484">
        <v>2.5</v>
      </c>
      <c r="F30" s="445"/>
      <c r="G30" s="445"/>
      <c r="H30" s="445"/>
    </row>
    <row r="31" spans="1:8">
      <c r="A31" s="1514"/>
      <c r="B31" s="445" t="s">
        <v>1532</v>
      </c>
      <c r="C31" s="445"/>
      <c r="D31" s="445"/>
      <c r="E31" s="484">
        <v>2.5</v>
      </c>
      <c r="F31" s="445"/>
      <c r="G31" s="445"/>
      <c r="H31" s="445"/>
    </row>
    <row r="32" spans="1:8">
      <c r="A32" s="1514" t="s">
        <v>1536</v>
      </c>
      <c r="B32" s="445" t="s">
        <v>1531</v>
      </c>
      <c r="C32" s="445"/>
      <c r="D32" s="445"/>
      <c r="E32" s="485" t="s">
        <v>1537</v>
      </c>
      <c r="F32" s="445"/>
      <c r="G32" s="445"/>
      <c r="H32" s="445"/>
    </row>
    <row r="33" spans="1:8">
      <c r="A33" s="1514"/>
      <c r="B33" s="445" t="s">
        <v>1532</v>
      </c>
      <c r="C33" s="445"/>
      <c r="D33" s="445"/>
      <c r="E33" s="485" t="s">
        <v>1537</v>
      </c>
      <c r="F33" s="445"/>
      <c r="G33" s="445"/>
      <c r="H33" s="445"/>
    </row>
    <row r="34" spans="1:8">
      <c r="A34" s="1514" t="s">
        <v>42</v>
      </c>
      <c r="B34" s="445" t="s">
        <v>1531</v>
      </c>
      <c r="C34" s="445"/>
      <c r="D34" s="445"/>
      <c r="E34" s="445"/>
      <c r="F34" s="445"/>
      <c r="G34" s="445"/>
      <c r="H34" s="445"/>
    </row>
    <row r="35" spans="1:8">
      <c r="A35" s="1514"/>
      <c r="B35" s="445" t="s">
        <v>1532</v>
      </c>
      <c r="C35" s="445"/>
      <c r="D35" s="445"/>
      <c r="E35" s="445"/>
      <c r="F35" s="445"/>
      <c r="G35" s="445"/>
      <c r="H35" s="445"/>
    </row>
    <row r="36" spans="1:8">
      <c r="A36" s="2"/>
      <c r="B36" s="2"/>
      <c r="C36" s="2"/>
      <c r="D36" s="2"/>
      <c r="E36" s="2"/>
      <c r="F36" s="2"/>
      <c r="G36" s="2"/>
      <c r="H36" s="2"/>
    </row>
    <row r="37" spans="1:8">
      <c r="A37" s="200" t="s">
        <v>1540</v>
      </c>
      <c r="B37" s="2"/>
      <c r="C37" s="2"/>
      <c r="D37" s="2"/>
      <c r="E37" s="2"/>
      <c r="F37" s="2"/>
      <c r="G37" s="2"/>
      <c r="H37" s="2"/>
    </row>
    <row r="38" spans="1:8">
      <c r="A38" s="1515" t="s">
        <v>1541</v>
      </c>
      <c r="B38" s="1515"/>
      <c r="C38" s="1515"/>
      <c r="D38" s="1515"/>
      <c r="E38" s="1515"/>
      <c r="F38" s="1515"/>
      <c r="G38" s="1515"/>
      <c r="H38" s="1515"/>
    </row>
    <row r="39" spans="1:8" ht="40.35" customHeight="1">
      <c r="A39" s="1518" t="s">
        <v>1525</v>
      </c>
      <c r="B39" s="1516" t="s">
        <v>1526</v>
      </c>
      <c r="C39" s="113" t="s">
        <v>1527</v>
      </c>
      <c r="D39" s="113" t="s">
        <v>1528</v>
      </c>
      <c r="E39" s="302" t="s">
        <v>949</v>
      </c>
      <c r="F39" s="302" t="s">
        <v>1529</v>
      </c>
      <c r="G39" s="302" t="s">
        <v>1504</v>
      </c>
      <c r="H39" s="302" t="s">
        <v>1445</v>
      </c>
    </row>
    <row r="40" spans="1:8">
      <c r="A40" s="1519"/>
      <c r="B40" s="1517"/>
      <c r="C40" s="485" t="s">
        <v>6</v>
      </c>
      <c r="D40" s="485" t="s">
        <v>7</v>
      </c>
      <c r="E40" s="485" t="s">
        <v>8</v>
      </c>
      <c r="F40" s="485" t="s">
        <v>43</v>
      </c>
      <c r="G40" s="485" t="s">
        <v>44</v>
      </c>
      <c r="H40" s="485" t="s">
        <v>164</v>
      </c>
    </row>
    <row r="41" spans="1:8">
      <c r="A41" s="1514" t="s">
        <v>1530</v>
      </c>
      <c r="B41" s="445" t="s">
        <v>1531</v>
      </c>
      <c r="C41" s="445"/>
      <c r="D41" s="445"/>
      <c r="E41" s="484">
        <v>0.5</v>
      </c>
      <c r="F41" s="445"/>
      <c r="G41" s="445"/>
      <c r="H41" s="445"/>
    </row>
    <row r="42" spans="1:8">
      <c r="A42" s="1514"/>
      <c r="B42" s="445" t="s">
        <v>1532</v>
      </c>
      <c r="C42" s="445"/>
      <c r="D42" s="445"/>
      <c r="E42" s="484">
        <v>0.7</v>
      </c>
      <c r="F42" s="445"/>
      <c r="G42" s="445"/>
      <c r="H42" s="445"/>
    </row>
    <row r="43" spans="1:8">
      <c r="A43" s="1514" t="s">
        <v>1533</v>
      </c>
      <c r="B43" s="445" t="s">
        <v>1531</v>
      </c>
      <c r="C43" s="445"/>
      <c r="D43" s="445"/>
      <c r="E43" s="484">
        <v>0.7</v>
      </c>
      <c r="F43" s="445"/>
      <c r="G43" s="445"/>
      <c r="H43" s="445"/>
    </row>
    <row r="44" spans="1:8">
      <c r="A44" s="1514"/>
      <c r="B44" s="445" t="s">
        <v>1532</v>
      </c>
      <c r="C44" s="445"/>
      <c r="D44" s="445"/>
      <c r="E44" s="484">
        <v>0.9</v>
      </c>
      <c r="F44" s="445"/>
      <c r="G44" s="445"/>
      <c r="H44" s="445"/>
    </row>
    <row r="45" spans="1:8">
      <c r="A45" s="1514" t="s">
        <v>1534</v>
      </c>
      <c r="B45" s="445" t="s">
        <v>1531</v>
      </c>
      <c r="C45" s="445"/>
      <c r="D45" s="445"/>
      <c r="E45" s="484">
        <v>1.1499999999999999</v>
      </c>
      <c r="F45" s="445"/>
      <c r="G45" s="445"/>
      <c r="H45" s="445"/>
    </row>
    <row r="46" spans="1:8">
      <c r="A46" s="1514"/>
      <c r="B46" s="445" t="s">
        <v>1532</v>
      </c>
      <c r="C46" s="445"/>
      <c r="D46" s="445"/>
      <c r="E46" s="484">
        <v>1.1499999999999999</v>
      </c>
      <c r="F46" s="445"/>
      <c r="G46" s="445"/>
      <c r="H46" s="445"/>
    </row>
    <row r="47" spans="1:8">
      <c r="A47" s="1514" t="s">
        <v>1535</v>
      </c>
      <c r="B47" s="445" t="s">
        <v>1531</v>
      </c>
      <c r="C47" s="445"/>
      <c r="D47" s="445"/>
      <c r="E47" s="484">
        <v>2.5</v>
      </c>
      <c r="F47" s="445"/>
      <c r="G47" s="445"/>
      <c r="H47" s="445"/>
    </row>
    <row r="48" spans="1:8">
      <c r="A48" s="1514"/>
      <c r="B48" s="445" t="s">
        <v>1532</v>
      </c>
      <c r="C48" s="445"/>
      <c r="D48" s="445"/>
      <c r="E48" s="484">
        <v>2.5</v>
      </c>
      <c r="F48" s="445"/>
      <c r="G48" s="445"/>
      <c r="H48" s="445"/>
    </row>
    <row r="49" spans="1:8">
      <c r="A49" s="1514" t="s">
        <v>1536</v>
      </c>
      <c r="B49" s="445" t="s">
        <v>1531</v>
      </c>
      <c r="C49" s="445"/>
      <c r="D49" s="445"/>
      <c r="E49" s="485" t="s">
        <v>1537</v>
      </c>
      <c r="F49" s="445"/>
      <c r="G49" s="445"/>
      <c r="H49" s="445"/>
    </row>
    <row r="50" spans="1:8">
      <c r="A50" s="1514"/>
      <c r="B50" s="445" t="s">
        <v>1532</v>
      </c>
      <c r="C50" s="445"/>
      <c r="D50" s="445"/>
      <c r="E50" s="485" t="s">
        <v>1537</v>
      </c>
      <c r="F50" s="445"/>
      <c r="G50" s="445"/>
      <c r="H50" s="445"/>
    </row>
    <row r="51" spans="1:8">
      <c r="A51" s="1514" t="s">
        <v>42</v>
      </c>
      <c r="B51" s="445" t="s">
        <v>1531</v>
      </c>
      <c r="C51" s="445"/>
      <c r="D51" s="445"/>
      <c r="E51" s="445"/>
      <c r="F51" s="445"/>
      <c r="G51" s="445"/>
      <c r="H51" s="445"/>
    </row>
    <row r="52" spans="1:8">
      <c r="A52" s="1514"/>
      <c r="B52" s="445" t="s">
        <v>1532</v>
      </c>
      <c r="C52" s="445"/>
      <c r="D52" s="445"/>
      <c r="E52" s="445"/>
      <c r="F52" s="445"/>
      <c r="G52" s="445"/>
      <c r="H52" s="445"/>
    </row>
    <row r="53" spans="1:8">
      <c r="A53" s="2"/>
      <c r="B53" s="2"/>
      <c r="C53" s="2"/>
      <c r="D53" s="2"/>
      <c r="E53" s="2"/>
      <c r="F53" s="2"/>
      <c r="G53" s="2"/>
      <c r="H53" s="2"/>
    </row>
    <row r="54" spans="1:8">
      <c r="A54" s="200" t="s">
        <v>1542</v>
      </c>
      <c r="B54" s="2"/>
      <c r="C54" s="2"/>
      <c r="D54" s="2"/>
      <c r="E54" s="2"/>
      <c r="F54" s="2"/>
      <c r="G54" s="2"/>
      <c r="H54" s="2"/>
    </row>
    <row r="55" spans="1:8">
      <c r="A55" s="1515" t="s">
        <v>1543</v>
      </c>
      <c r="B55" s="1515"/>
      <c r="C55" s="1515"/>
      <c r="D55" s="1515"/>
      <c r="E55" s="1515"/>
      <c r="F55" s="1515"/>
      <c r="G55" s="1515"/>
      <c r="H55" s="1515"/>
    </row>
    <row r="56" spans="1:8" ht="41.1" customHeight="1">
      <c r="A56" s="1518" t="s">
        <v>1525</v>
      </c>
      <c r="B56" s="1516" t="s">
        <v>1526</v>
      </c>
      <c r="C56" s="113" t="s">
        <v>1527</v>
      </c>
      <c r="D56" s="113" t="s">
        <v>1528</v>
      </c>
      <c r="E56" s="302" t="s">
        <v>949</v>
      </c>
      <c r="F56" s="302" t="s">
        <v>1529</v>
      </c>
      <c r="G56" s="302" t="s">
        <v>1504</v>
      </c>
      <c r="H56" s="302" t="s">
        <v>1445</v>
      </c>
    </row>
    <row r="57" spans="1:8">
      <c r="A57" s="1519"/>
      <c r="B57" s="1517"/>
      <c r="C57" s="485" t="s">
        <v>6</v>
      </c>
      <c r="D57" s="485" t="s">
        <v>7</v>
      </c>
      <c r="E57" s="485" t="s">
        <v>8</v>
      </c>
      <c r="F57" s="485" t="s">
        <v>43</v>
      </c>
      <c r="G57" s="485" t="s">
        <v>44</v>
      </c>
      <c r="H57" s="485" t="s">
        <v>164</v>
      </c>
    </row>
    <row r="58" spans="1:8">
      <c r="A58" s="1514" t="s">
        <v>1530</v>
      </c>
      <c r="B58" s="445" t="s">
        <v>1531</v>
      </c>
      <c r="C58" s="445"/>
      <c r="D58" s="445"/>
      <c r="E58" s="484">
        <v>0.5</v>
      </c>
      <c r="F58" s="445"/>
      <c r="G58" s="445"/>
      <c r="H58" s="445"/>
    </row>
    <row r="59" spans="1:8">
      <c r="A59" s="1514"/>
      <c r="B59" s="445" t="s">
        <v>1532</v>
      </c>
      <c r="C59" s="445"/>
      <c r="D59" s="445"/>
      <c r="E59" s="484">
        <v>0.7</v>
      </c>
      <c r="F59" s="445"/>
      <c r="G59" s="445"/>
      <c r="H59" s="445"/>
    </row>
    <row r="60" spans="1:8">
      <c r="A60" s="1514" t="s">
        <v>1533</v>
      </c>
      <c r="B60" s="445" t="s">
        <v>1531</v>
      </c>
      <c r="C60" s="445"/>
      <c r="D60" s="445"/>
      <c r="E60" s="484">
        <v>0.7</v>
      </c>
      <c r="F60" s="445"/>
      <c r="G60" s="445"/>
      <c r="H60" s="445"/>
    </row>
    <row r="61" spans="1:8">
      <c r="A61" s="1514"/>
      <c r="B61" s="445" t="s">
        <v>1532</v>
      </c>
      <c r="C61" s="445"/>
      <c r="D61" s="445"/>
      <c r="E61" s="484">
        <v>0.9</v>
      </c>
      <c r="F61" s="445"/>
      <c r="G61" s="445"/>
      <c r="H61" s="445"/>
    </row>
    <row r="62" spans="1:8">
      <c r="A62" s="1514" t="s">
        <v>1534</v>
      </c>
      <c r="B62" s="445" t="s">
        <v>1531</v>
      </c>
      <c r="C62" s="445"/>
      <c r="D62" s="445"/>
      <c r="E62" s="484">
        <v>1.1499999999999999</v>
      </c>
      <c r="F62" s="445"/>
      <c r="G62" s="445"/>
      <c r="H62" s="445"/>
    </row>
    <row r="63" spans="1:8">
      <c r="A63" s="1514"/>
      <c r="B63" s="445" t="s">
        <v>1532</v>
      </c>
      <c r="C63" s="445"/>
      <c r="D63" s="445"/>
      <c r="E63" s="484">
        <v>1.1499999999999999</v>
      </c>
      <c r="F63" s="445"/>
      <c r="G63" s="445"/>
      <c r="H63" s="445"/>
    </row>
    <row r="64" spans="1:8">
      <c r="A64" s="1514" t="s">
        <v>1535</v>
      </c>
      <c r="B64" s="445" t="s">
        <v>1531</v>
      </c>
      <c r="C64" s="445"/>
      <c r="D64" s="445"/>
      <c r="E64" s="484">
        <v>2.5</v>
      </c>
      <c r="F64" s="445"/>
      <c r="G64" s="445"/>
      <c r="H64" s="445"/>
    </row>
    <row r="65" spans="1:8">
      <c r="A65" s="1514"/>
      <c r="B65" s="445" t="s">
        <v>1532</v>
      </c>
      <c r="C65" s="445"/>
      <c r="D65" s="445"/>
      <c r="E65" s="484">
        <v>2.5</v>
      </c>
      <c r="F65" s="445"/>
      <c r="G65" s="445"/>
      <c r="H65" s="445"/>
    </row>
    <row r="66" spans="1:8">
      <c r="A66" s="1514" t="s">
        <v>1536</v>
      </c>
      <c r="B66" s="445" t="s">
        <v>1531</v>
      </c>
      <c r="C66" s="445"/>
      <c r="D66" s="445"/>
      <c r="E66" s="485" t="s">
        <v>1537</v>
      </c>
      <c r="F66" s="445"/>
      <c r="G66" s="445"/>
      <c r="H66" s="445"/>
    </row>
    <row r="67" spans="1:8">
      <c r="A67" s="1514"/>
      <c r="B67" s="445" t="s">
        <v>1532</v>
      </c>
      <c r="C67" s="445"/>
      <c r="D67" s="445"/>
      <c r="E67" s="485" t="s">
        <v>1537</v>
      </c>
      <c r="F67" s="445"/>
      <c r="G67" s="445"/>
      <c r="H67" s="445"/>
    </row>
    <row r="68" spans="1:8">
      <c r="A68" s="1514" t="s">
        <v>42</v>
      </c>
      <c r="B68" s="445" t="s">
        <v>1531</v>
      </c>
      <c r="C68" s="445"/>
      <c r="D68" s="445"/>
      <c r="E68" s="445"/>
      <c r="F68" s="445"/>
      <c r="G68" s="445"/>
      <c r="H68" s="445"/>
    </row>
    <row r="69" spans="1:8">
      <c r="A69" s="1514"/>
      <c r="B69" s="445" t="s">
        <v>1532</v>
      </c>
      <c r="C69" s="445"/>
      <c r="D69" s="445"/>
      <c r="E69" s="445"/>
      <c r="F69" s="445"/>
      <c r="G69" s="445"/>
      <c r="H69" s="445"/>
    </row>
    <row r="70" spans="1:8">
      <c r="A70" s="2"/>
      <c r="B70" s="2"/>
      <c r="C70" s="2"/>
      <c r="D70" s="2"/>
      <c r="E70" s="2"/>
      <c r="F70" s="2"/>
      <c r="G70" s="2"/>
      <c r="H70" s="2"/>
    </row>
    <row r="71" spans="1:8">
      <c r="A71" s="200" t="s">
        <v>1544</v>
      </c>
      <c r="B71" s="2"/>
      <c r="C71" s="2"/>
      <c r="D71" s="2"/>
      <c r="E71" s="2"/>
      <c r="F71" s="2"/>
      <c r="G71" s="2"/>
      <c r="H71" s="2"/>
    </row>
    <row r="72" spans="1:8">
      <c r="A72" s="1520" t="s">
        <v>1545</v>
      </c>
      <c r="B72" s="1520"/>
      <c r="C72" s="1520"/>
      <c r="D72" s="1520"/>
      <c r="E72" s="1520"/>
      <c r="F72" s="1520"/>
      <c r="G72" s="1520"/>
      <c r="H72" s="2"/>
    </row>
    <row r="73" spans="1:8" ht="28.8">
      <c r="A73" s="1516" t="s">
        <v>1546</v>
      </c>
      <c r="B73" s="113" t="s">
        <v>1527</v>
      </c>
      <c r="C73" s="113" t="s">
        <v>1528</v>
      </c>
      <c r="D73" s="302" t="s">
        <v>949</v>
      </c>
      <c r="E73" s="302" t="s">
        <v>1529</v>
      </c>
      <c r="F73" s="302" t="s">
        <v>1504</v>
      </c>
      <c r="G73" s="302" t="s">
        <v>1445</v>
      </c>
      <c r="H73" s="2"/>
    </row>
    <row r="74" spans="1:8">
      <c r="A74" s="1517"/>
      <c r="B74" s="485" t="s">
        <v>6</v>
      </c>
      <c r="C74" s="485" t="s">
        <v>7</v>
      </c>
      <c r="D74" s="485" t="s">
        <v>8</v>
      </c>
      <c r="E74" s="485" t="s">
        <v>43</v>
      </c>
      <c r="F74" s="485" t="s">
        <v>44</v>
      </c>
      <c r="G74" s="485" t="s">
        <v>164</v>
      </c>
      <c r="H74" s="2"/>
    </row>
    <row r="75" spans="1:8" ht="72">
      <c r="A75" s="445" t="s">
        <v>1547</v>
      </c>
      <c r="B75" s="445"/>
      <c r="C75" s="445"/>
      <c r="D75" s="484">
        <v>1.9</v>
      </c>
      <c r="E75" s="445"/>
      <c r="F75" s="445"/>
      <c r="G75" s="445"/>
      <c r="H75" s="2"/>
    </row>
    <row r="76" spans="1:8" ht="72">
      <c r="A76" s="445" t="s">
        <v>1548</v>
      </c>
      <c r="B76" s="445"/>
      <c r="C76" s="445"/>
      <c r="D76" s="484">
        <v>2.9</v>
      </c>
      <c r="E76" s="445"/>
      <c r="F76" s="445"/>
      <c r="G76" s="445"/>
      <c r="H76" s="2"/>
    </row>
    <row r="77" spans="1:8" ht="28.8">
      <c r="A77" s="445" t="s">
        <v>1549</v>
      </c>
      <c r="B77" s="445"/>
      <c r="C77" s="445"/>
      <c r="D77" s="484">
        <v>3.7</v>
      </c>
      <c r="E77" s="445"/>
      <c r="F77" s="445"/>
      <c r="G77" s="445"/>
      <c r="H77" s="2"/>
    </row>
    <row r="78" spans="1:8">
      <c r="A78" s="445" t="s">
        <v>42</v>
      </c>
      <c r="B78" s="445"/>
      <c r="C78" s="445"/>
      <c r="D78" s="445"/>
      <c r="E78" s="445"/>
      <c r="F78" s="445"/>
      <c r="G78" s="445"/>
      <c r="H78" s="2"/>
    </row>
  </sheetData>
  <mergeCells count="38">
    <mergeCell ref="A72:G72"/>
    <mergeCell ref="A73:A74"/>
    <mergeCell ref="A58:A59"/>
    <mergeCell ref="A60:A61"/>
    <mergeCell ref="A62:A63"/>
    <mergeCell ref="A64:A65"/>
    <mergeCell ref="A66:A67"/>
    <mergeCell ref="A68:A69"/>
    <mergeCell ref="A47:A48"/>
    <mergeCell ref="A49:A50"/>
    <mergeCell ref="A51:A52"/>
    <mergeCell ref="A55:H55"/>
    <mergeCell ref="A56:A57"/>
    <mergeCell ref="B56:B57"/>
    <mergeCell ref="A45:A46"/>
    <mergeCell ref="A24:A25"/>
    <mergeCell ref="A26:A27"/>
    <mergeCell ref="A28:A29"/>
    <mergeCell ref="A30:A31"/>
    <mergeCell ref="A32:A33"/>
    <mergeCell ref="A34:A35"/>
    <mergeCell ref="A38:H38"/>
    <mergeCell ref="A39:A40"/>
    <mergeCell ref="B39:B40"/>
    <mergeCell ref="A41:A42"/>
    <mergeCell ref="A43:A44"/>
    <mergeCell ref="A13:A14"/>
    <mergeCell ref="A15:A16"/>
    <mergeCell ref="A17:A18"/>
    <mergeCell ref="A21:H21"/>
    <mergeCell ref="A22:A23"/>
    <mergeCell ref="B22:B23"/>
    <mergeCell ref="A11:A12"/>
    <mergeCell ref="A4:H4"/>
    <mergeCell ref="A5:A6"/>
    <mergeCell ref="B5:B6"/>
    <mergeCell ref="A7:A8"/>
    <mergeCell ref="A9:A10"/>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4.4"/>
  <cols>
    <col min="12" max="12" width="29.44140625" customWidth="1"/>
  </cols>
  <sheetData>
    <row r="2" spans="2:12">
      <c r="B2" t="s">
        <v>1860</v>
      </c>
    </row>
    <row r="3" spans="2:12">
      <c r="B3" t="s">
        <v>1861</v>
      </c>
    </row>
    <row r="5" spans="2:12">
      <c r="B5" s="1217" t="s">
        <v>1550</v>
      </c>
      <c r="C5" s="1218"/>
      <c r="D5" s="1218"/>
      <c r="E5" s="1218"/>
      <c r="F5" s="1218"/>
      <c r="G5" s="1218"/>
      <c r="H5" s="1218"/>
      <c r="I5" s="1218"/>
      <c r="J5" s="1218"/>
      <c r="K5" s="1218"/>
      <c r="L5" s="1219"/>
    </row>
    <row r="6" spans="2:12">
      <c r="B6" s="1220" t="s">
        <v>1551</v>
      </c>
      <c r="C6" s="1216"/>
      <c r="D6" s="1216"/>
      <c r="E6" s="1216"/>
      <c r="F6" s="1216"/>
      <c r="G6" s="1216"/>
      <c r="H6" s="1216"/>
      <c r="I6" s="1216"/>
      <c r="J6" s="1216"/>
      <c r="K6" s="1216"/>
      <c r="L6" s="1221"/>
    </row>
    <row r="7" spans="2:12" ht="22.5" customHeight="1">
      <c r="B7" s="1220" t="s">
        <v>1552</v>
      </c>
      <c r="C7" s="1216"/>
      <c r="D7" s="1216"/>
      <c r="E7" s="1216"/>
      <c r="F7" s="1216"/>
      <c r="G7" s="1216"/>
      <c r="H7" s="1216"/>
      <c r="I7" s="1216"/>
      <c r="J7" s="1216"/>
      <c r="K7" s="1216"/>
      <c r="L7" s="1221"/>
    </row>
    <row r="8" spans="2:12">
      <c r="B8" s="1220" t="s">
        <v>1553</v>
      </c>
      <c r="C8" s="1216"/>
      <c r="D8" s="1216"/>
      <c r="E8" s="1216"/>
      <c r="F8" s="1216"/>
      <c r="G8" s="1216"/>
      <c r="H8" s="1216"/>
      <c r="I8" s="1216"/>
      <c r="J8" s="1216"/>
      <c r="K8" s="1216"/>
      <c r="L8" s="1221"/>
    </row>
    <row r="9" spans="2:12" ht="22.5" customHeight="1">
      <c r="B9" s="1220" t="s">
        <v>1554</v>
      </c>
      <c r="C9" s="1216"/>
      <c r="D9" s="1216"/>
      <c r="E9" s="1216"/>
      <c r="F9" s="1216"/>
      <c r="G9" s="1216"/>
      <c r="H9" s="1216"/>
      <c r="I9" s="1216"/>
      <c r="J9" s="1216"/>
      <c r="K9" s="1216"/>
      <c r="L9" s="1221"/>
    </row>
    <row r="10" spans="2:12" ht="22.5" customHeight="1">
      <c r="B10" s="1220" t="s">
        <v>1555</v>
      </c>
      <c r="C10" s="1216"/>
      <c r="D10" s="1216"/>
      <c r="E10" s="1216"/>
      <c r="F10" s="1216"/>
      <c r="G10" s="1216"/>
      <c r="H10" s="1216"/>
      <c r="I10" s="1216"/>
      <c r="J10" s="1216"/>
      <c r="K10" s="1216"/>
      <c r="L10" s="1221"/>
    </row>
    <row r="11" spans="2:12">
      <c r="B11" s="1220" t="s">
        <v>1556</v>
      </c>
      <c r="C11" s="1216"/>
      <c r="D11" s="1216"/>
      <c r="E11" s="1216"/>
      <c r="F11" s="1216"/>
      <c r="G11" s="1216"/>
      <c r="H11" s="1216"/>
      <c r="I11" s="1216"/>
      <c r="J11" s="1216"/>
      <c r="K11" s="1216"/>
      <c r="L11" s="1221"/>
    </row>
    <row r="12" spans="2:12" ht="22.5" customHeight="1">
      <c r="B12" s="1220" t="s">
        <v>1557</v>
      </c>
      <c r="C12" s="1216"/>
      <c r="D12" s="1216"/>
      <c r="E12" s="1216"/>
      <c r="F12" s="1216"/>
      <c r="G12" s="1216"/>
      <c r="H12" s="1216"/>
      <c r="I12" s="1216"/>
      <c r="J12" s="1216"/>
      <c r="K12" s="1216"/>
      <c r="L12" s="1221"/>
    </row>
    <row r="13" spans="2:12" ht="22.5" customHeight="1">
      <c r="B13" s="1222" t="s">
        <v>1558</v>
      </c>
      <c r="C13" s="1223"/>
      <c r="D13" s="1223"/>
      <c r="E13" s="1223"/>
      <c r="F13" s="1223"/>
      <c r="G13" s="1223"/>
      <c r="H13" s="1223"/>
      <c r="I13" s="1223"/>
      <c r="J13" s="1223"/>
      <c r="K13" s="1223"/>
      <c r="L13" s="1224"/>
    </row>
    <row r="14" spans="2:12" ht="22.5" customHeight="1"/>
    <row r="15" spans="2:12" ht="22.5" customHeight="1">
      <c r="B15" s="1215"/>
      <c r="C15" s="1215"/>
      <c r="D15" s="1215"/>
      <c r="E15" s="1215"/>
      <c r="F15" s="1215"/>
      <c r="G15" s="1215"/>
      <c r="H15" s="1215"/>
      <c r="I15" s="1215"/>
      <c r="J15" s="1215"/>
      <c r="K15" s="1215"/>
      <c r="L15" s="1215"/>
    </row>
    <row r="16" spans="2:12" ht="22.5" customHeight="1">
      <c r="B16" s="1216"/>
      <c r="C16" s="1216"/>
      <c r="D16" s="1216"/>
      <c r="E16" s="1216"/>
      <c r="F16" s="1216"/>
      <c r="G16" s="1216"/>
      <c r="H16" s="1216"/>
      <c r="I16" s="1216"/>
      <c r="J16" s="1216"/>
      <c r="K16" s="1216"/>
      <c r="L16" s="1216"/>
    </row>
    <row r="17" spans="2:12" ht="22.5" customHeight="1">
      <c r="B17" s="1215"/>
      <c r="C17" s="1215"/>
      <c r="D17" s="1215"/>
      <c r="E17" s="1215"/>
      <c r="F17" s="1215"/>
      <c r="G17" s="1215"/>
      <c r="H17" s="1215"/>
      <c r="I17" s="1215"/>
      <c r="J17" s="1215"/>
      <c r="K17" s="1215"/>
      <c r="L17" s="1215"/>
    </row>
    <row r="18" spans="2:12" ht="22.5" customHeight="1"/>
    <row r="19" spans="2:12" ht="22.5" customHeight="1"/>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9" tint="0.79998168889431442"/>
    <pageSetUpPr fitToPage="1"/>
  </sheetPr>
  <dimension ref="A1:D8"/>
  <sheetViews>
    <sheetView showGridLines="0" view="pageLayout" zoomScaleNormal="100" workbookViewId="0">
      <selection activeCell="B5" sqref="B5"/>
    </sheetView>
  </sheetViews>
  <sheetFormatPr defaultColWidth="11.5546875" defaultRowHeight="14.4"/>
  <cols>
    <col min="2" max="2" width="93.44140625" customWidth="1"/>
    <col min="3" max="3" width="26.88671875" customWidth="1"/>
  </cols>
  <sheetData>
    <row r="1" spans="1:4" s="2" customFormat="1" ht="40.35" customHeight="1">
      <c r="A1" s="1521" t="s">
        <v>1550</v>
      </c>
      <c r="B1" s="1522"/>
      <c r="C1" s="1522"/>
      <c r="D1" s="1522"/>
    </row>
    <row r="2" spans="1:4" s="2" customFormat="1">
      <c r="C2" s="486" t="s">
        <v>1559</v>
      </c>
    </row>
    <row r="3" spans="1:4" ht="73.5" customHeight="1">
      <c r="A3" s="770" t="s">
        <v>116</v>
      </c>
      <c r="B3" s="771" t="s">
        <v>1980</v>
      </c>
      <c r="C3" s="769"/>
    </row>
    <row r="4" spans="1:4" ht="74.25" customHeight="1">
      <c r="A4" s="770" t="s">
        <v>118</v>
      </c>
      <c r="B4" s="772" t="s">
        <v>1981</v>
      </c>
      <c r="C4" s="769"/>
    </row>
    <row r="5" spans="1:4" ht="60.75" customHeight="1">
      <c r="A5" s="770" t="s">
        <v>152</v>
      </c>
      <c r="B5" s="771" t="s">
        <v>1982</v>
      </c>
      <c r="C5" s="769"/>
    </row>
    <row r="6" spans="1:4" ht="68.25" customHeight="1">
      <c r="A6" s="773" t="s">
        <v>137</v>
      </c>
      <c r="B6" s="771" t="s">
        <v>1983</v>
      </c>
      <c r="C6" s="769"/>
    </row>
    <row r="7" spans="1:4" ht="52.5" customHeight="1">
      <c r="A7" s="773" t="s">
        <v>139</v>
      </c>
      <c r="B7" s="772" t="s">
        <v>1984</v>
      </c>
      <c r="C7" s="769"/>
    </row>
    <row r="8" spans="1:4" ht="15">
      <c r="A8" s="487"/>
      <c r="B8" s="488"/>
      <c r="C8" s="81"/>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9"/>
  <sheetViews>
    <sheetView showGridLines="0" view="pageLayout" zoomScaleNormal="100" workbookViewId="0">
      <selection activeCell="C3" sqref="C3"/>
    </sheetView>
  </sheetViews>
  <sheetFormatPr defaultRowHeight="14.4"/>
  <cols>
    <col min="1" max="1" width="17.44140625" customWidth="1"/>
    <col min="2" max="2" width="15" customWidth="1"/>
    <col min="3" max="3" width="92.5546875" customWidth="1"/>
  </cols>
  <sheetData>
    <row r="1" spans="1:3">
      <c r="B1" s="2"/>
      <c r="C1" s="2"/>
    </row>
    <row r="2" spans="1:3" ht="24.6">
      <c r="B2" s="3"/>
      <c r="C2" s="4"/>
    </row>
    <row r="3" spans="1:3" ht="86.4" customHeight="1">
      <c r="A3" s="1242" t="s">
        <v>119</v>
      </c>
      <c r="B3" s="1242"/>
      <c r="C3" s="624" t="s">
        <v>111</v>
      </c>
    </row>
    <row r="4" spans="1:3">
      <c r="A4" s="1"/>
      <c r="B4" s="7"/>
      <c r="C4" s="6"/>
    </row>
    <row r="5" spans="1:3">
      <c r="A5" s="8" t="s">
        <v>112</v>
      </c>
      <c r="B5" s="9"/>
      <c r="C5" s="10"/>
    </row>
    <row r="6" spans="1:3">
      <c r="A6" s="11" t="s">
        <v>113</v>
      </c>
      <c r="B6" s="12" t="s">
        <v>120</v>
      </c>
      <c r="C6" s="13" t="s">
        <v>114</v>
      </c>
    </row>
    <row r="7" spans="1:3" ht="201.6">
      <c r="A7" s="14" t="s">
        <v>115</v>
      </c>
      <c r="B7" s="15" t="s">
        <v>116</v>
      </c>
      <c r="C7" s="16" t="s">
        <v>2109</v>
      </c>
    </row>
    <row r="8" spans="1:3" ht="331.2">
      <c r="A8" s="14" t="s">
        <v>117</v>
      </c>
      <c r="B8" s="15" t="s">
        <v>118</v>
      </c>
      <c r="C8" s="16" t="s">
        <v>2110</v>
      </c>
    </row>
    <row r="9" spans="1:3">
      <c r="B9" s="2"/>
      <c r="C9" s="2"/>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cols>
    <col min="1" max="1" width="9.109375" style="52" customWidth="1"/>
    <col min="2" max="2" width="64.44140625" customWidth="1"/>
    <col min="3" max="3" width="18.5546875" customWidth="1"/>
    <col min="4" max="4" width="14.5546875" customWidth="1"/>
    <col min="6" max="7" width="14.109375" customWidth="1"/>
    <col min="8" max="10" width="16.5546875" customWidth="1"/>
  </cols>
  <sheetData>
    <row r="1" spans="1:11" ht="18">
      <c r="A1" s="774" t="s">
        <v>1551</v>
      </c>
      <c r="B1" s="52"/>
    </row>
    <row r="2" spans="1:11" ht="15.6">
      <c r="A2" s="489" t="s">
        <v>228</v>
      </c>
    </row>
    <row r="3" spans="1:11">
      <c r="A3" s="490"/>
      <c r="B3" s="267"/>
      <c r="C3" s="491"/>
      <c r="D3" s="491"/>
      <c r="E3" s="491"/>
      <c r="F3" s="491"/>
      <c r="G3" s="491"/>
      <c r="H3" s="491"/>
      <c r="I3" s="491"/>
      <c r="J3" s="491"/>
      <c r="K3" s="492"/>
    </row>
    <row r="4" spans="1:11">
      <c r="A4" s="775"/>
      <c r="B4" s="776"/>
      <c r="C4" s="777" t="s">
        <v>6</v>
      </c>
      <c r="D4" s="777" t="s">
        <v>7</v>
      </c>
      <c r="E4" s="777" t="s">
        <v>8</v>
      </c>
      <c r="F4" s="777" t="s">
        <v>43</v>
      </c>
      <c r="G4" s="777" t="s">
        <v>44</v>
      </c>
      <c r="H4" s="777" t="s">
        <v>164</v>
      </c>
      <c r="I4" s="777" t="s">
        <v>165</v>
      </c>
      <c r="J4" s="777" t="s">
        <v>199</v>
      </c>
      <c r="K4" s="493"/>
    </row>
    <row r="5" spans="1:11" ht="84" customHeight="1">
      <c r="A5" s="775"/>
      <c r="B5" s="776"/>
      <c r="C5" s="777" t="s">
        <v>1560</v>
      </c>
      <c r="D5" s="777" t="s">
        <v>1561</v>
      </c>
      <c r="E5" s="777" t="s">
        <v>1562</v>
      </c>
      <c r="F5" s="777" t="s">
        <v>1985</v>
      </c>
      <c r="G5" s="777" t="s">
        <v>1563</v>
      </c>
      <c r="H5" s="777" t="s">
        <v>1564</v>
      </c>
      <c r="I5" s="777" t="s">
        <v>1529</v>
      </c>
      <c r="J5" s="777" t="s">
        <v>1565</v>
      </c>
      <c r="K5" s="493"/>
    </row>
    <row r="6" spans="1:11" ht="32.25" customHeight="1">
      <c r="A6" s="741" t="s">
        <v>1986</v>
      </c>
      <c r="B6" s="778" t="s">
        <v>1566</v>
      </c>
      <c r="C6" s="779"/>
      <c r="D6" s="779"/>
      <c r="E6" s="780"/>
      <c r="F6" s="781" t="s">
        <v>1567</v>
      </c>
      <c r="G6" s="781"/>
      <c r="H6" s="776"/>
      <c r="I6" s="776"/>
      <c r="J6" s="776"/>
      <c r="K6" s="493"/>
    </row>
    <row r="7" spans="1:11" ht="25.5" customHeight="1">
      <c r="A7" s="741" t="s">
        <v>1987</v>
      </c>
      <c r="B7" s="778" t="s">
        <v>1568</v>
      </c>
      <c r="C7" s="782"/>
      <c r="D7" s="782"/>
      <c r="E7" s="783"/>
      <c r="F7" s="777" t="s">
        <v>1567</v>
      </c>
      <c r="G7" s="777"/>
      <c r="H7" s="782"/>
      <c r="I7" s="782"/>
      <c r="J7" s="782"/>
      <c r="K7" s="493"/>
    </row>
    <row r="8" spans="1:11" ht="33" customHeight="1">
      <c r="A8" s="741">
        <v>1</v>
      </c>
      <c r="B8" s="778" t="s">
        <v>1569</v>
      </c>
      <c r="C8" s="776"/>
      <c r="D8" s="776"/>
      <c r="E8" s="780"/>
      <c r="F8" s="777" t="s">
        <v>1567</v>
      </c>
      <c r="G8" s="777"/>
      <c r="H8" s="776"/>
      <c r="I8" s="776"/>
      <c r="J8" s="776"/>
      <c r="K8" s="493"/>
    </row>
    <row r="9" spans="1:11" ht="24.75" customHeight="1">
      <c r="A9" s="741">
        <v>2</v>
      </c>
      <c r="B9" s="776" t="s">
        <v>1570</v>
      </c>
      <c r="C9" s="780"/>
      <c r="D9" s="780"/>
      <c r="E9" s="776"/>
      <c r="F9" s="776"/>
      <c r="G9" s="776"/>
      <c r="H9" s="776"/>
      <c r="I9" s="776"/>
      <c r="J9" s="776"/>
      <c r="K9" s="493"/>
    </row>
    <row r="10" spans="1:11" ht="24" customHeight="1">
      <c r="A10" s="741" t="s">
        <v>399</v>
      </c>
      <c r="B10" s="784" t="s">
        <v>1571</v>
      </c>
      <c r="C10" s="780"/>
      <c r="D10" s="780"/>
      <c r="E10" s="776"/>
      <c r="F10" s="780"/>
      <c r="G10" s="776"/>
      <c r="H10" s="776"/>
      <c r="I10" s="776"/>
      <c r="J10" s="776"/>
      <c r="K10" s="493"/>
    </row>
    <row r="11" spans="1:11" ht="27" customHeight="1">
      <c r="A11" s="741" t="s">
        <v>1572</v>
      </c>
      <c r="B11" s="784" t="s">
        <v>1573</v>
      </c>
      <c r="C11" s="780"/>
      <c r="D11" s="780"/>
      <c r="E11" s="776"/>
      <c r="F11" s="780"/>
      <c r="G11" s="776"/>
      <c r="H11" s="776"/>
      <c r="I11" s="776"/>
      <c r="J11" s="776"/>
      <c r="K11" s="493"/>
    </row>
    <row r="12" spans="1:11" ht="25.5" customHeight="1">
      <c r="A12" s="741" t="s">
        <v>1574</v>
      </c>
      <c r="B12" s="784" t="s">
        <v>1575</v>
      </c>
      <c r="C12" s="780"/>
      <c r="D12" s="780"/>
      <c r="E12" s="776"/>
      <c r="F12" s="780"/>
      <c r="G12" s="776"/>
      <c r="H12" s="776"/>
      <c r="I12" s="776"/>
      <c r="J12" s="776"/>
      <c r="K12" s="493"/>
    </row>
    <row r="13" spans="1:11" ht="28.5" customHeight="1">
      <c r="A13" s="741">
        <v>3</v>
      </c>
      <c r="B13" s="776" t="s">
        <v>1576</v>
      </c>
      <c r="C13" s="780"/>
      <c r="D13" s="780"/>
      <c r="E13" s="780"/>
      <c r="F13" s="780"/>
      <c r="G13" s="760"/>
      <c r="H13" s="776"/>
      <c r="I13" s="776"/>
      <c r="J13" s="776"/>
      <c r="K13" s="493"/>
    </row>
    <row r="14" spans="1:11" ht="27.75" customHeight="1">
      <c r="A14" s="741">
        <v>4</v>
      </c>
      <c r="B14" s="776" t="s">
        <v>1577</v>
      </c>
      <c r="C14" s="780"/>
      <c r="D14" s="780"/>
      <c r="E14" s="780"/>
      <c r="F14" s="780"/>
      <c r="G14" s="760"/>
      <c r="H14" s="776"/>
      <c r="I14" s="776"/>
      <c r="J14" s="776"/>
      <c r="K14" s="493"/>
    </row>
    <row r="15" spans="1:11" ht="27.75" customHeight="1">
      <c r="A15" s="741">
        <v>5</v>
      </c>
      <c r="B15" s="776" t="s">
        <v>1578</v>
      </c>
      <c r="C15" s="780"/>
      <c r="D15" s="780"/>
      <c r="E15" s="780"/>
      <c r="F15" s="780"/>
      <c r="G15" s="760"/>
      <c r="H15" s="776"/>
      <c r="I15" s="776"/>
      <c r="J15" s="776"/>
      <c r="K15" s="493"/>
    </row>
    <row r="16" spans="1:11">
      <c r="A16" s="741">
        <v>6</v>
      </c>
      <c r="B16" s="785" t="s">
        <v>42</v>
      </c>
      <c r="C16" s="780"/>
      <c r="D16" s="780"/>
      <c r="E16" s="780"/>
      <c r="F16" s="780"/>
      <c r="G16" s="760"/>
      <c r="H16" s="776"/>
      <c r="I16" s="776"/>
      <c r="J16" s="776"/>
      <c r="K16" s="493"/>
    </row>
    <row r="37" spans="11:11" ht="23.4">
      <c r="K37" s="494"/>
    </row>
    <row r="38" spans="11:11">
      <c r="K38" s="199"/>
    </row>
  </sheetData>
  <pageMargins left="0.70866141732283472" right="0.70866141732283472" top="0.74803149606299213" bottom="0.74803149606299213" header="0.31496062992125984" footer="0.31496062992125984"/>
  <pageSetup paperSize="9" scale="68" orientation="landscape" r:id="rId1"/>
  <headerFooter>
    <oddHeader>&amp;C&amp;"Calibri"&amp;10&amp;K000000Public&amp;1#_x000D_&amp;"Calibri"&amp;11&amp;K000000CS
Příloha XXV</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cols>
    <col min="2" max="2" width="79.44140625" customWidth="1"/>
    <col min="3" max="3" width="15.5546875" customWidth="1"/>
    <col min="4" max="4" width="18.5546875" customWidth="1"/>
  </cols>
  <sheetData>
    <row r="1" spans="1:4" ht="39" customHeight="1">
      <c r="A1" s="1523" t="s">
        <v>1552</v>
      </c>
      <c r="B1" s="1522"/>
      <c r="C1" s="1522"/>
      <c r="D1" s="1522"/>
    </row>
    <row r="2" spans="1:4">
      <c r="A2" s="84"/>
      <c r="C2" s="84"/>
      <c r="D2" s="84"/>
    </row>
    <row r="3" spans="1:4">
      <c r="A3" s="495"/>
      <c r="B3" s="787" t="s">
        <v>228</v>
      </c>
      <c r="C3" s="788" t="s">
        <v>6</v>
      </c>
      <c r="D3" s="788" t="s">
        <v>7</v>
      </c>
    </row>
    <row r="4" spans="1:4">
      <c r="A4" s="495"/>
      <c r="B4" s="1524"/>
      <c r="C4" s="1525" t="s">
        <v>1529</v>
      </c>
      <c r="D4" s="1526" t="s">
        <v>1579</v>
      </c>
    </row>
    <row r="5" spans="1:4" ht="15" customHeight="1">
      <c r="A5" s="493"/>
      <c r="B5" s="1524"/>
      <c r="C5" s="1525"/>
      <c r="D5" s="1526"/>
    </row>
    <row r="6" spans="1:4" ht="41.25" customHeight="1">
      <c r="A6" s="789">
        <v>1</v>
      </c>
      <c r="B6" s="791" t="s">
        <v>1580</v>
      </c>
      <c r="C6" s="752"/>
      <c r="D6" s="789"/>
    </row>
    <row r="7" spans="1:4" ht="20.100000000000001" customHeight="1">
      <c r="A7" s="789">
        <v>2</v>
      </c>
      <c r="B7" s="791" t="s">
        <v>1581</v>
      </c>
      <c r="C7" s="790"/>
      <c r="D7" s="789"/>
    </row>
    <row r="8" spans="1:4" ht="20.100000000000001" customHeight="1">
      <c r="A8" s="789">
        <v>3</v>
      </c>
      <c r="B8" s="791" t="s">
        <v>1582</v>
      </c>
      <c r="C8" s="790"/>
      <c r="D8" s="789"/>
    </row>
    <row r="9" spans="1:4" ht="20.100000000000001" customHeight="1">
      <c r="A9" s="789">
        <v>4</v>
      </c>
      <c r="B9" s="791" t="s">
        <v>1583</v>
      </c>
      <c r="C9" s="789"/>
      <c r="D9" s="789"/>
    </row>
    <row r="10" spans="1:4" ht="20.100000000000001" customHeight="1">
      <c r="A10" s="792" t="s">
        <v>592</v>
      </c>
      <c r="B10" s="793" t="s">
        <v>1988</v>
      </c>
      <c r="C10" s="789"/>
      <c r="D10" s="789"/>
    </row>
    <row r="11" spans="1:4" ht="29.25" customHeight="1">
      <c r="A11" s="789">
        <v>5</v>
      </c>
      <c r="B11" s="794" t="s">
        <v>1584</v>
      </c>
      <c r="C11" s="752"/>
      <c r="D11" s="789"/>
    </row>
    <row r="12" spans="1:4">
      <c r="B12" s="39"/>
    </row>
    <row r="13" spans="1:4">
      <c r="A13" s="496"/>
    </row>
    <row r="14" spans="1:4">
      <c r="A14" s="496"/>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cols>
    <col min="1" max="1" width="9.109375" style="80"/>
    <col min="2" max="2" width="56.5546875" customWidth="1"/>
    <col min="14" max="14" width="20.109375" style="39" customWidth="1"/>
  </cols>
  <sheetData>
    <row r="1" spans="1:16" ht="42.6" customHeight="1">
      <c r="A1" s="1527" t="s">
        <v>1553</v>
      </c>
      <c r="B1" s="1522"/>
      <c r="C1" s="1522"/>
      <c r="D1" s="1522"/>
      <c r="E1" s="1522"/>
      <c r="F1" s="1522"/>
      <c r="G1" s="1522"/>
      <c r="H1" s="1522"/>
      <c r="I1" s="1522"/>
      <c r="J1" s="1522"/>
      <c r="K1" s="1522"/>
      <c r="L1" s="1522"/>
      <c r="M1" s="1522"/>
    </row>
    <row r="2" spans="1:16">
      <c r="A2" s="787" t="s">
        <v>228</v>
      </c>
    </row>
    <row r="3" spans="1:16">
      <c r="A3" s="497"/>
    </row>
    <row r="4" spans="1:16" ht="20.100000000000001" customHeight="1">
      <c r="A4" s="498"/>
      <c r="B4" s="1528" t="s">
        <v>1519</v>
      </c>
      <c r="C4" s="1526" t="s">
        <v>949</v>
      </c>
      <c r="D4" s="1526"/>
      <c r="E4" s="1526"/>
      <c r="F4" s="1526"/>
      <c r="G4" s="1526"/>
      <c r="H4" s="1526"/>
      <c r="I4" s="1526"/>
      <c r="J4" s="1526"/>
      <c r="K4" s="1526"/>
      <c r="L4" s="1526"/>
      <c r="M4" s="1526"/>
      <c r="N4" s="499"/>
    </row>
    <row r="5" spans="1:16" ht="20.100000000000001" customHeight="1">
      <c r="A5" s="498"/>
      <c r="B5" s="1528"/>
      <c r="C5" s="788" t="s">
        <v>6</v>
      </c>
      <c r="D5" s="788" t="s">
        <v>7</v>
      </c>
      <c r="E5" s="788" t="s">
        <v>8</v>
      </c>
      <c r="F5" s="788" t="s">
        <v>43</v>
      </c>
      <c r="G5" s="788" t="s">
        <v>44</v>
      </c>
      <c r="H5" s="788" t="s">
        <v>164</v>
      </c>
      <c r="I5" s="788" t="s">
        <v>165</v>
      </c>
      <c r="J5" s="788" t="s">
        <v>199</v>
      </c>
      <c r="K5" s="788" t="s">
        <v>454</v>
      </c>
      <c r="L5" s="788" t="s">
        <v>455</v>
      </c>
      <c r="M5" s="788" t="s">
        <v>456</v>
      </c>
      <c r="N5" s="796" t="s">
        <v>457</v>
      </c>
    </row>
    <row r="6" spans="1:16" ht="31.5" customHeight="1">
      <c r="A6" s="500"/>
      <c r="B6" s="1528"/>
      <c r="C6" s="795">
        <v>0</v>
      </c>
      <c r="D6" s="795">
        <v>0.02</v>
      </c>
      <c r="E6" s="795">
        <v>0.04</v>
      </c>
      <c r="F6" s="795">
        <v>0.1</v>
      </c>
      <c r="G6" s="795">
        <v>0.2</v>
      </c>
      <c r="H6" s="795">
        <v>0.5</v>
      </c>
      <c r="I6" s="795">
        <v>0.7</v>
      </c>
      <c r="J6" s="795">
        <v>0.75</v>
      </c>
      <c r="K6" s="795">
        <v>1</v>
      </c>
      <c r="L6" s="795">
        <v>1.5</v>
      </c>
      <c r="M6" s="788" t="s">
        <v>951</v>
      </c>
      <c r="N6" s="796" t="s">
        <v>1989</v>
      </c>
    </row>
    <row r="7" spans="1:16" ht="24" customHeight="1">
      <c r="A7" s="788">
        <v>1</v>
      </c>
      <c r="B7" s="797" t="s">
        <v>1473</v>
      </c>
      <c r="C7" s="789"/>
      <c r="D7" s="789"/>
      <c r="E7" s="789"/>
      <c r="F7" s="789"/>
      <c r="G7" s="789"/>
      <c r="H7" s="789"/>
      <c r="I7" s="789"/>
      <c r="J7" s="789"/>
      <c r="K7" s="789"/>
      <c r="L7" s="789"/>
      <c r="M7" s="789"/>
      <c r="N7" s="791"/>
    </row>
    <row r="8" spans="1:16" ht="20.100000000000001" customHeight="1">
      <c r="A8" s="788">
        <v>2</v>
      </c>
      <c r="B8" s="797" t="s">
        <v>1585</v>
      </c>
      <c r="C8" s="789"/>
      <c r="D8" s="789"/>
      <c r="E8" s="789"/>
      <c r="F8" s="789"/>
      <c r="G8" s="789"/>
      <c r="H8" s="789"/>
      <c r="I8" s="789"/>
      <c r="J8" s="789"/>
      <c r="K8" s="789"/>
      <c r="L8" s="789"/>
      <c r="M8" s="789"/>
      <c r="N8" s="791"/>
    </row>
    <row r="9" spans="1:16" ht="20.100000000000001" customHeight="1">
      <c r="A9" s="788">
        <v>3</v>
      </c>
      <c r="B9" s="797" t="s">
        <v>935</v>
      </c>
      <c r="C9" s="789"/>
      <c r="D9" s="789"/>
      <c r="E9" s="789"/>
      <c r="F9" s="789"/>
      <c r="G9" s="789"/>
      <c r="H9" s="789"/>
      <c r="I9" s="789"/>
      <c r="J9" s="789"/>
      <c r="K9" s="789"/>
      <c r="L9" s="789"/>
      <c r="M9" s="789"/>
      <c r="N9" s="791"/>
    </row>
    <row r="10" spans="1:16" ht="20.100000000000001" customHeight="1">
      <c r="A10" s="788">
        <v>4</v>
      </c>
      <c r="B10" s="797" t="s">
        <v>936</v>
      </c>
      <c r="C10" s="789"/>
      <c r="D10" s="789"/>
      <c r="E10" s="789"/>
      <c r="F10" s="789"/>
      <c r="G10" s="789"/>
      <c r="H10" s="789"/>
      <c r="I10" s="789"/>
      <c r="J10" s="789"/>
      <c r="K10" s="789"/>
      <c r="L10" s="789"/>
      <c r="M10" s="789"/>
      <c r="N10" s="791"/>
    </row>
    <row r="11" spans="1:16" ht="20.100000000000001" customHeight="1">
      <c r="A11" s="788">
        <v>5</v>
      </c>
      <c r="B11" s="797" t="s">
        <v>937</v>
      </c>
      <c r="C11" s="789"/>
      <c r="D11" s="789"/>
      <c r="E11" s="789"/>
      <c r="F11" s="789"/>
      <c r="G11" s="789"/>
      <c r="H11" s="789"/>
      <c r="I11" s="789"/>
      <c r="J11" s="789"/>
      <c r="K11" s="789"/>
      <c r="L11" s="789"/>
      <c r="M11" s="789"/>
      <c r="N11" s="791"/>
    </row>
    <row r="12" spans="1:16" ht="20.100000000000001" customHeight="1">
      <c r="A12" s="788">
        <v>6</v>
      </c>
      <c r="B12" s="797" t="s">
        <v>938</v>
      </c>
      <c r="C12" s="789"/>
      <c r="D12" s="789"/>
      <c r="E12" s="789"/>
      <c r="F12" s="789"/>
      <c r="G12" s="789"/>
      <c r="H12" s="789"/>
      <c r="I12" s="789"/>
      <c r="J12" s="789"/>
      <c r="K12" s="789"/>
      <c r="L12" s="789"/>
      <c r="M12" s="789"/>
      <c r="N12" s="791"/>
      <c r="P12" s="33"/>
    </row>
    <row r="13" spans="1:16" ht="20.100000000000001" customHeight="1">
      <c r="A13" s="788">
        <v>7</v>
      </c>
      <c r="B13" s="797" t="s">
        <v>939</v>
      </c>
      <c r="C13" s="789"/>
      <c r="D13" s="789"/>
      <c r="E13" s="789"/>
      <c r="F13" s="789"/>
      <c r="G13" s="789"/>
      <c r="H13" s="789"/>
      <c r="I13" s="789"/>
      <c r="J13" s="789"/>
      <c r="K13" s="789"/>
      <c r="L13" s="789"/>
      <c r="M13" s="789"/>
      <c r="N13" s="791"/>
    </row>
    <row r="14" spans="1:16" ht="20.100000000000001" customHeight="1">
      <c r="A14" s="788">
        <v>8</v>
      </c>
      <c r="B14" s="797" t="s">
        <v>940</v>
      </c>
      <c r="C14" s="789"/>
      <c r="D14" s="789"/>
      <c r="E14" s="789"/>
      <c r="F14" s="789"/>
      <c r="G14" s="789"/>
      <c r="H14" s="789"/>
      <c r="I14" s="789"/>
      <c r="J14" s="789"/>
      <c r="K14" s="789"/>
      <c r="L14" s="789"/>
      <c r="M14" s="789"/>
      <c r="N14" s="791"/>
    </row>
    <row r="15" spans="1:16" ht="20.100000000000001" customHeight="1">
      <c r="A15" s="788">
        <v>9</v>
      </c>
      <c r="B15" s="797" t="s">
        <v>945</v>
      </c>
      <c r="C15" s="789"/>
      <c r="D15" s="789"/>
      <c r="E15" s="789"/>
      <c r="F15" s="789"/>
      <c r="G15" s="789"/>
      <c r="H15" s="789"/>
      <c r="I15" s="789"/>
      <c r="J15" s="789"/>
      <c r="K15" s="789"/>
      <c r="L15" s="789"/>
      <c r="M15" s="789"/>
      <c r="N15" s="791"/>
    </row>
    <row r="16" spans="1:16" ht="20.100000000000001" customHeight="1">
      <c r="A16" s="788">
        <v>10</v>
      </c>
      <c r="B16" s="797" t="s">
        <v>947</v>
      </c>
      <c r="C16" s="789"/>
      <c r="D16" s="789"/>
      <c r="E16" s="789"/>
      <c r="F16" s="789"/>
      <c r="G16" s="789"/>
      <c r="H16" s="789"/>
      <c r="I16" s="789"/>
      <c r="J16" s="789"/>
      <c r="K16" s="789"/>
      <c r="L16" s="789"/>
      <c r="M16" s="789"/>
      <c r="N16" s="791"/>
    </row>
    <row r="17" spans="1:14" ht="20.100000000000001" customHeight="1">
      <c r="A17" s="788">
        <v>11</v>
      </c>
      <c r="B17" s="798" t="s">
        <v>1586</v>
      </c>
      <c r="C17" s="789"/>
      <c r="D17" s="789"/>
      <c r="E17" s="789"/>
      <c r="F17" s="789"/>
      <c r="G17" s="789"/>
      <c r="H17" s="789"/>
      <c r="I17" s="789"/>
      <c r="J17" s="789"/>
      <c r="K17" s="789"/>
      <c r="L17" s="789"/>
      <c r="M17" s="789"/>
      <c r="N17" s="791"/>
    </row>
    <row r="19" spans="1:14">
      <c r="B19" s="33"/>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showGridLines="0" view="pageLayout" zoomScaleNormal="100" workbookViewId="0">
      <selection activeCell="B17" sqref="B17:C17"/>
    </sheetView>
  </sheetViews>
  <sheetFormatPr defaultColWidth="9.109375" defaultRowHeight="14.4"/>
  <cols>
    <col min="2" max="2" width="20.5546875" customWidth="1"/>
    <col min="3" max="3" width="29.44140625" customWidth="1"/>
    <col min="4" max="10" width="10.5546875" customWidth="1"/>
  </cols>
  <sheetData>
    <row r="1" spans="1:13" ht="41.1" customHeight="1">
      <c r="A1" s="1523" t="s">
        <v>1554</v>
      </c>
      <c r="B1" s="1522"/>
      <c r="C1" s="1522"/>
      <c r="D1" s="1522"/>
      <c r="E1" s="1522"/>
      <c r="F1" s="1522"/>
      <c r="G1" s="1522"/>
      <c r="H1" s="1522"/>
      <c r="I1" s="1522"/>
      <c r="J1" s="1522"/>
    </row>
    <row r="2" spans="1:13" ht="15.6">
      <c r="A2" s="799" t="s">
        <v>228</v>
      </c>
      <c r="C2" s="81"/>
      <c r="D2" s="81"/>
      <c r="E2" s="501"/>
      <c r="F2" s="81"/>
      <c r="G2" s="81"/>
      <c r="H2" s="81"/>
      <c r="I2" s="81"/>
      <c r="J2" s="81"/>
    </row>
    <row r="3" spans="1:13">
      <c r="B3" s="95"/>
      <c r="C3" s="491"/>
      <c r="D3" s="502"/>
      <c r="E3" s="491"/>
      <c r="F3" s="491"/>
      <c r="G3" s="491"/>
      <c r="H3" s="491"/>
      <c r="I3" s="491"/>
      <c r="J3" s="491"/>
      <c r="M3" s="199"/>
    </row>
    <row r="4" spans="1:13" ht="20.100000000000001" customHeight="1">
      <c r="B4" s="431"/>
      <c r="C4" s="323"/>
      <c r="D4" s="34" t="s">
        <v>6</v>
      </c>
      <c r="E4" s="34" t="s">
        <v>7</v>
      </c>
      <c r="F4" s="34" t="s">
        <v>8</v>
      </c>
      <c r="G4" s="34" t="s">
        <v>43</v>
      </c>
      <c r="H4" s="34" t="s">
        <v>44</v>
      </c>
      <c r="I4" s="34" t="s">
        <v>164</v>
      </c>
      <c r="J4" s="34" t="s">
        <v>165</v>
      </c>
    </row>
    <row r="5" spans="1:13" ht="20.100000000000001" customHeight="1">
      <c r="B5" s="1530"/>
      <c r="C5" s="1254" t="s">
        <v>1587</v>
      </c>
      <c r="D5" s="1531" t="s">
        <v>106</v>
      </c>
      <c r="E5" s="1533" t="s">
        <v>1439</v>
      </c>
      <c r="F5" s="1533" t="s">
        <v>1440</v>
      </c>
      <c r="G5" s="1533" t="s">
        <v>1441</v>
      </c>
      <c r="H5" s="1533" t="s">
        <v>1442</v>
      </c>
      <c r="I5" s="1533" t="s">
        <v>1579</v>
      </c>
      <c r="J5" s="1533" t="s">
        <v>1588</v>
      </c>
    </row>
    <row r="6" spans="1:13" ht="81" customHeight="1">
      <c r="A6" s="503"/>
      <c r="B6" s="1530"/>
      <c r="C6" s="1254"/>
      <c r="D6" s="1532"/>
      <c r="E6" s="1534"/>
      <c r="F6" s="1534"/>
      <c r="G6" s="1534"/>
      <c r="H6" s="1534"/>
      <c r="I6" s="1534"/>
      <c r="J6" s="1534"/>
    </row>
    <row r="7" spans="1:13" ht="34.5" customHeight="1">
      <c r="A7" s="177" t="s">
        <v>1589</v>
      </c>
      <c r="B7" s="73" t="s">
        <v>1447</v>
      </c>
      <c r="C7" s="323"/>
      <c r="D7" s="73"/>
      <c r="E7" s="73"/>
      <c r="F7" s="73"/>
      <c r="G7" s="73"/>
      <c r="H7" s="73"/>
      <c r="I7" s="73"/>
      <c r="J7" s="73"/>
    </row>
    <row r="8" spans="1:13" ht="20.100000000000001" customHeight="1">
      <c r="A8" s="504">
        <v>1</v>
      </c>
      <c r="B8" s="73"/>
      <c r="C8" s="323" t="s">
        <v>1448</v>
      </c>
      <c r="D8" s="73"/>
      <c r="E8" s="73"/>
      <c r="F8" s="73"/>
      <c r="G8" s="73"/>
      <c r="H8" s="73"/>
      <c r="I8" s="73"/>
      <c r="J8" s="73"/>
    </row>
    <row r="9" spans="1:13" ht="20.100000000000001" customHeight="1">
      <c r="A9" s="504">
        <v>2</v>
      </c>
      <c r="B9" s="73"/>
      <c r="C9" s="323" t="s">
        <v>1451</v>
      </c>
      <c r="D9" s="73"/>
      <c r="E9" s="73"/>
      <c r="F9" s="73"/>
      <c r="G9" s="73"/>
      <c r="H9" s="73"/>
      <c r="I9" s="73"/>
      <c r="J9" s="73"/>
    </row>
    <row r="10" spans="1:13" ht="20.100000000000001" customHeight="1">
      <c r="A10" s="504">
        <v>3</v>
      </c>
      <c r="B10" s="73"/>
      <c r="C10" s="323" t="s">
        <v>1452</v>
      </c>
      <c r="D10" s="73"/>
      <c r="E10" s="73"/>
      <c r="F10" s="73"/>
      <c r="G10" s="73"/>
      <c r="H10" s="73"/>
      <c r="I10" s="73"/>
      <c r="J10" s="73"/>
    </row>
    <row r="11" spans="1:13" ht="20.100000000000001" customHeight="1">
      <c r="A11" s="504">
        <v>4</v>
      </c>
      <c r="B11" s="73"/>
      <c r="C11" s="323" t="s">
        <v>1453</v>
      </c>
      <c r="D11" s="73"/>
      <c r="E11" s="73"/>
      <c r="F11" s="73"/>
      <c r="G11" s="73"/>
      <c r="H11" s="73"/>
      <c r="I11" s="73"/>
      <c r="J11" s="73"/>
    </row>
    <row r="12" spans="1:13" ht="20.100000000000001" customHeight="1">
      <c r="A12" s="504">
        <v>5</v>
      </c>
      <c r="B12" s="73"/>
      <c r="C12" s="323" t="s">
        <v>1454</v>
      </c>
      <c r="D12" s="73"/>
      <c r="E12" s="73"/>
      <c r="F12" s="73"/>
      <c r="G12" s="73"/>
      <c r="H12" s="73"/>
      <c r="I12" s="73"/>
      <c r="J12" s="73"/>
    </row>
    <row r="13" spans="1:13" ht="20.100000000000001" customHeight="1">
      <c r="A13" s="504">
        <v>6</v>
      </c>
      <c r="B13" s="73"/>
      <c r="C13" s="323" t="s">
        <v>1457</v>
      </c>
      <c r="D13" s="73"/>
      <c r="E13" s="73"/>
      <c r="F13" s="73"/>
      <c r="G13" s="73"/>
      <c r="H13" s="73"/>
      <c r="I13" s="73"/>
      <c r="J13" s="73"/>
    </row>
    <row r="14" spans="1:13" ht="20.100000000000001" customHeight="1">
      <c r="A14" s="504">
        <v>7</v>
      </c>
      <c r="B14" s="73"/>
      <c r="C14" s="323" t="s">
        <v>1460</v>
      </c>
      <c r="D14" s="73"/>
      <c r="E14" s="73"/>
      <c r="F14" s="73"/>
      <c r="G14" s="73"/>
      <c r="H14" s="73"/>
      <c r="I14" s="73"/>
      <c r="J14" s="73"/>
    </row>
    <row r="15" spans="1:13" ht="20.100000000000001" customHeight="1">
      <c r="A15" s="504">
        <v>8</v>
      </c>
      <c r="B15" s="73"/>
      <c r="C15" s="323" t="s">
        <v>1464</v>
      </c>
      <c r="D15" s="73"/>
      <c r="E15" s="73"/>
      <c r="F15" s="73"/>
      <c r="G15" s="73"/>
      <c r="H15" s="73"/>
      <c r="I15" s="73"/>
      <c r="J15" s="73"/>
    </row>
    <row r="16" spans="1:13" ht="20.100000000000001" customHeight="1">
      <c r="A16" s="504" t="s">
        <v>1340</v>
      </c>
      <c r="B16" s="73"/>
      <c r="C16" s="34" t="s">
        <v>1590</v>
      </c>
      <c r="D16" s="73"/>
      <c r="E16" s="73"/>
      <c r="F16" s="73"/>
      <c r="G16" s="73"/>
      <c r="H16" s="73"/>
      <c r="I16" s="73"/>
      <c r="J16" s="73"/>
    </row>
    <row r="17" spans="1:20" ht="27" customHeight="1">
      <c r="A17" s="505" t="s">
        <v>1591</v>
      </c>
      <c r="B17" s="1529" t="s">
        <v>1592</v>
      </c>
      <c r="C17" s="1529"/>
      <c r="D17" s="73"/>
      <c r="E17" s="73"/>
      <c r="F17" s="73"/>
      <c r="G17" s="73"/>
      <c r="H17" s="73"/>
      <c r="I17" s="73"/>
      <c r="J17" s="73"/>
    </row>
    <row r="18" spans="1:20">
      <c r="B18" s="154"/>
    </row>
    <row r="27" spans="1:20" ht="23.4">
      <c r="O27" s="494"/>
      <c r="P27" s="506"/>
      <c r="Q27" s="506"/>
      <c r="R27" s="506"/>
      <c r="S27" s="506"/>
      <c r="T27" s="506"/>
    </row>
    <row r="28" spans="1:20">
      <c r="O28" s="199"/>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showGridLines="0" view="pageLayout" zoomScaleNormal="100" workbookViewId="0">
      <selection activeCell="E18" sqref="E18"/>
    </sheetView>
  </sheetViews>
  <sheetFormatPr defaultColWidth="9.109375" defaultRowHeight="14.4"/>
  <cols>
    <col min="1" max="1" width="4" customWidth="1"/>
    <col min="2" max="2" width="23.88671875" customWidth="1"/>
    <col min="3" max="10" width="14.44140625" customWidth="1"/>
  </cols>
  <sheetData>
    <row r="1" spans="1:10" ht="18">
      <c r="A1" s="653" t="s">
        <v>1555</v>
      </c>
    </row>
    <row r="2" spans="1:10" ht="21">
      <c r="A2" s="786" t="s">
        <v>1593</v>
      </c>
      <c r="B2" s="507"/>
    </row>
    <row r="4" spans="1:10">
      <c r="B4" s="493"/>
      <c r="C4" s="788" t="s">
        <v>6</v>
      </c>
      <c r="D4" s="788" t="s">
        <v>7</v>
      </c>
      <c r="E4" s="788" t="s">
        <v>8</v>
      </c>
      <c r="F4" s="788" t="s">
        <v>43</v>
      </c>
      <c r="G4" s="788" t="s">
        <v>44</v>
      </c>
      <c r="H4" s="788" t="s">
        <v>164</v>
      </c>
      <c r="I4" s="788" t="s">
        <v>165</v>
      </c>
      <c r="J4" s="788" t="s">
        <v>199</v>
      </c>
    </row>
    <row r="5" spans="1:10" ht="15" customHeight="1">
      <c r="B5" s="493"/>
      <c r="C5" s="1526" t="s">
        <v>1594</v>
      </c>
      <c r="D5" s="1526"/>
      <c r="E5" s="1526"/>
      <c r="F5" s="1526"/>
      <c r="G5" s="1535" t="s">
        <v>1595</v>
      </c>
      <c r="H5" s="1536"/>
      <c r="I5" s="1536"/>
      <c r="J5" s="1537"/>
    </row>
    <row r="6" spans="1:10" ht="27" customHeight="1">
      <c r="A6" s="800"/>
      <c r="B6" s="1538" t="s">
        <v>1596</v>
      </c>
      <c r="C6" s="1526" t="s">
        <v>1597</v>
      </c>
      <c r="D6" s="1526"/>
      <c r="E6" s="1526" t="s">
        <v>1598</v>
      </c>
      <c r="F6" s="1526"/>
      <c r="G6" s="1535" t="s">
        <v>1597</v>
      </c>
      <c r="H6" s="1537"/>
      <c r="I6" s="1535" t="s">
        <v>1598</v>
      </c>
      <c r="J6" s="1537"/>
    </row>
    <row r="7" spans="1:10">
      <c r="A7" s="800"/>
      <c r="B7" s="1538"/>
      <c r="C7" s="788" t="s">
        <v>1599</v>
      </c>
      <c r="D7" s="788" t="s">
        <v>1600</v>
      </c>
      <c r="E7" s="788" t="s">
        <v>1599</v>
      </c>
      <c r="F7" s="788" t="s">
        <v>1600</v>
      </c>
      <c r="G7" s="796" t="s">
        <v>1599</v>
      </c>
      <c r="H7" s="796" t="s">
        <v>1600</v>
      </c>
      <c r="I7" s="796" t="s">
        <v>1599</v>
      </c>
      <c r="J7" s="796" t="s">
        <v>1600</v>
      </c>
    </row>
    <row r="8" spans="1:10">
      <c r="A8" s="801">
        <v>1</v>
      </c>
      <c r="B8" s="791" t="s">
        <v>1601</v>
      </c>
      <c r="C8" s="788"/>
      <c r="D8" s="788"/>
      <c r="E8" s="788"/>
      <c r="F8" s="788"/>
      <c r="G8" s="788"/>
      <c r="H8" s="788"/>
      <c r="I8" s="788"/>
      <c r="J8" s="788"/>
    </row>
    <row r="9" spans="1:10">
      <c r="A9" s="801">
        <v>2</v>
      </c>
      <c r="B9" s="791" t="s">
        <v>1602</v>
      </c>
      <c r="C9" s="788"/>
      <c r="D9" s="788"/>
      <c r="E9" s="788"/>
      <c r="F9" s="788"/>
      <c r="G9" s="788"/>
      <c r="H9" s="788"/>
      <c r="I9" s="788"/>
      <c r="J9" s="788"/>
    </row>
    <row r="10" spans="1:10">
      <c r="A10" s="801">
        <v>3</v>
      </c>
      <c r="B10" s="791" t="s">
        <v>1603</v>
      </c>
      <c r="C10" s="788"/>
      <c r="D10" s="788"/>
      <c r="E10" s="788"/>
      <c r="F10" s="788"/>
      <c r="G10" s="788"/>
      <c r="H10" s="788"/>
      <c r="I10" s="788"/>
      <c r="J10" s="788"/>
    </row>
    <row r="11" spans="1:10">
      <c r="A11" s="801">
        <v>4</v>
      </c>
      <c r="B11" s="791" t="s">
        <v>1604</v>
      </c>
      <c r="C11" s="788"/>
      <c r="D11" s="788"/>
      <c r="E11" s="788"/>
      <c r="F11" s="788"/>
      <c r="G11" s="788"/>
      <c r="H11" s="788"/>
      <c r="I11" s="788"/>
      <c r="J11" s="788"/>
    </row>
    <row r="12" spans="1:10">
      <c r="A12" s="801">
        <v>5</v>
      </c>
      <c r="B12" s="791" t="s">
        <v>1605</v>
      </c>
      <c r="C12" s="788"/>
      <c r="D12" s="788"/>
      <c r="E12" s="788"/>
      <c r="F12" s="788"/>
      <c r="G12" s="788"/>
      <c r="H12" s="788"/>
      <c r="I12" s="788"/>
      <c r="J12" s="788"/>
    </row>
    <row r="13" spans="1:10">
      <c r="A13" s="801">
        <v>6</v>
      </c>
      <c r="B13" s="791" t="s">
        <v>1606</v>
      </c>
      <c r="C13" s="788"/>
      <c r="D13" s="788"/>
      <c r="E13" s="788"/>
      <c r="F13" s="788"/>
      <c r="G13" s="788"/>
      <c r="H13" s="788"/>
      <c r="I13" s="788"/>
      <c r="J13" s="788"/>
    </row>
    <row r="14" spans="1:10">
      <c r="A14" s="801">
        <v>7</v>
      </c>
      <c r="B14" s="791" t="s">
        <v>1607</v>
      </c>
      <c r="C14" s="788"/>
      <c r="D14" s="788"/>
      <c r="E14" s="788"/>
      <c r="F14" s="788"/>
      <c r="G14" s="788"/>
      <c r="H14" s="788"/>
      <c r="I14" s="788"/>
      <c r="J14" s="788"/>
    </row>
    <row r="15" spans="1:10">
      <c r="A15" s="801">
        <v>8</v>
      </c>
      <c r="B15" s="791" t="s">
        <v>893</v>
      </c>
      <c r="C15" s="788"/>
      <c r="D15" s="788"/>
      <c r="E15" s="788"/>
      <c r="F15" s="788"/>
      <c r="G15" s="788"/>
      <c r="H15" s="788"/>
      <c r="I15" s="788"/>
      <c r="J15" s="788"/>
    </row>
    <row r="16" spans="1:10">
      <c r="A16" s="802">
        <v>9</v>
      </c>
      <c r="B16" s="651" t="s">
        <v>42</v>
      </c>
      <c r="C16" s="651"/>
      <c r="D16" s="651"/>
      <c r="E16" s="651"/>
      <c r="F16" s="651"/>
      <c r="G16" s="651"/>
      <c r="H16" s="651"/>
      <c r="I16" s="651"/>
      <c r="J16" s="651"/>
    </row>
    <row r="17" spans="2:13">
      <c r="B17" s="84"/>
      <c r="C17" s="84"/>
      <c r="D17" s="84"/>
      <c r="E17" s="84"/>
      <c r="F17" s="84"/>
      <c r="G17" s="84"/>
      <c r="H17" s="84"/>
      <c r="I17" s="84"/>
      <c r="J17" s="84"/>
    </row>
    <row r="18" spans="2:13">
      <c r="M18" s="33"/>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sheetPr>
  <dimension ref="A1:H15"/>
  <sheetViews>
    <sheetView showGridLines="0" view="pageLayout" zoomScaleNormal="100" workbookViewId="0">
      <selection activeCell="D24" sqref="D24"/>
    </sheetView>
  </sheetViews>
  <sheetFormatPr defaultColWidth="9.109375" defaultRowHeight="14.4"/>
  <cols>
    <col min="2" max="2" width="37.44140625" customWidth="1"/>
    <col min="3" max="4" width="18.109375" customWidth="1"/>
  </cols>
  <sheetData>
    <row r="1" spans="1:8" ht="18">
      <c r="A1" s="653" t="s">
        <v>1556</v>
      </c>
    </row>
    <row r="2" spans="1:8" ht="15.6">
      <c r="A2" s="803" t="s">
        <v>228</v>
      </c>
    </row>
    <row r="3" spans="1:8">
      <c r="B3" s="267"/>
      <c r="C3" s="508"/>
      <c r="D3" s="508"/>
    </row>
    <row r="4" spans="1:8" ht="20.100000000000001" customHeight="1">
      <c r="B4" s="493"/>
      <c r="C4" s="796" t="s">
        <v>6</v>
      </c>
      <c r="D4" s="809" t="s">
        <v>7</v>
      </c>
    </row>
    <row r="5" spans="1:8" ht="20.100000000000001" customHeight="1">
      <c r="B5" s="493"/>
      <c r="C5" s="810" t="s">
        <v>1608</v>
      </c>
      <c r="D5" s="788" t="s">
        <v>1609</v>
      </c>
    </row>
    <row r="6" spans="1:8" ht="20.100000000000001" customHeight="1">
      <c r="A6" s="1539" t="s">
        <v>1610</v>
      </c>
      <c r="B6" s="1540"/>
      <c r="C6" s="804"/>
      <c r="D6" s="805"/>
      <c r="H6" s="33"/>
    </row>
    <row r="7" spans="1:8" ht="28.5" customHeight="1">
      <c r="A7" s="770">
        <v>1</v>
      </c>
      <c r="B7" s="806" t="s">
        <v>1611</v>
      </c>
      <c r="C7" s="789"/>
      <c r="D7" s="789"/>
    </row>
    <row r="8" spans="1:8" ht="30" customHeight="1">
      <c r="A8" s="770">
        <v>2</v>
      </c>
      <c r="B8" s="806" t="s">
        <v>1612</v>
      </c>
      <c r="C8" s="789"/>
      <c r="D8" s="789"/>
    </row>
    <row r="9" spans="1:8" ht="20.100000000000001" customHeight="1">
      <c r="A9" s="770">
        <v>3</v>
      </c>
      <c r="B9" s="806" t="s">
        <v>1613</v>
      </c>
      <c r="C9" s="789"/>
      <c r="D9" s="789"/>
    </row>
    <row r="10" spans="1:8" ht="20.100000000000001" customHeight="1">
      <c r="A10" s="770">
        <v>4</v>
      </c>
      <c r="B10" s="806" t="s">
        <v>1614</v>
      </c>
      <c r="C10" s="789"/>
      <c r="D10" s="789"/>
    </row>
    <row r="11" spans="1:8" ht="20.100000000000001" customHeight="1">
      <c r="A11" s="770">
        <v>5</v>
      </c>
      <c r="B11" s="806" t="s">
        <v>1615</v>
      </c>
      <c r="C11" s="789"/>
      <c r="D11" s="789"/>
    </row>
    <row r="12" spans="1:8" ht="20.100000000000001" customHeight="1">
      <c r="A12" s="770">
        <v>6</v>
      </c>
      <c r="B12" s="807" t="s">
        <v>1616</v>
      </c>
      <c r="C12" s="789"/>
      <c r="D12" s="789"/>
    </row>
    <row r="13" spans="1:8" ht="20.100000000000001" customHeight="1">
      <c r="A13" s="1539" t="s">
        <v>1617</v>
      </c>
      <c r="B13" s="1540"/>
      <c r="C13" s="808"/>
      <c r="D13" s="808"/>
    </row>
    <row r="14" spans="1:8" ht="20.100000000000001" customHeight="1">
      <c r="A14" s="773">
        <v>7</v>
      </c>
      <c r="B14" s="806" t="s">
        <v>1618</v>
      </c>
      <c r="C14" s="789"/>
      <c r="D14" s="789"/>
      <c r="H14" s="33"/>
    </row>
    <row r="15" spans="1:8" ht="20.100000000000001" customHeight="1">
      <c r="A15" s="773">
        <v>8</v>
      </c>
      <c r="B15" s="806" t="s">
        <v>1619</v>
      </c>
      <c r="C15" s="789"/>
      <c r="D15" s="789"/>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pageSetUpPr fitToPage="1"/>
  </sheetPr>
  <dimension ref="A1:I15"/>
  <sheetViews>
    <sheetView showGridLines="0" view="pageLayout" zoomScaleNormal="100" workbookViewId="0">
      <selection activeCell="C6" sqref="C6:C14"/>
    </sheetView>
  </sheetViews>
  <sheetFormatPr defaultColWidth="9.109375" defaultRowHeight="14.4"/>
  <cols>
    <col min="1" max="1" width="7.5546875" customWidth="1"/>
    <col min="2" max="2" width="55" customWidth="1"/>
    <col min="3" max="3" width="11.5546875" customWidth="1"/>
  </cols>
  <sheetData>
    <row r="1" spans="1:9" ht="42.6" customHeight="1">
      <c r="A1" s="1541" t="s">
        <v>1557</v>
      </c>
      <c r="B1" s="1522"/>
      <c r="C1" s="1522"/>
      <c r="D1" s="1522"/>
      <c r="E1" s="1522"/>
      <c r="F1" s="1522"/>
      <c r="G1" s="1522"/>
      <c r="H1" s="1522"/>
      <c r="I1" s="1522"/>
    </row>
    <row r="2" spans="1:9" ht="15.6">
      <c r="A2" s="799" t="s">
        <v>228</v>
      </c>
    </row>
    <row r="3" spans="1:9">
      <c r="A3" s="490"/>
      <c r="B3" s="490"/>
      <c r="C3" s="509"/>
    </row>
    <row r="4" spans="1:9" ht="20.100000000000001" customHeight="1">
      <c r="A4" s="811"/>
      <c r="B4" s="812"/>
      <c r="C4" s="796" t="s">
        <v>6</v>
      </c>
    </row>
    <row r="5" spans="1:9" ht="39" customHeight="1">
      <c r="A5" s="812"/>
      <c r="B5" s="813"/>
      <c r="C5" s="796" t="s">
        <v>1579</v>
      </c>
    </row>
    <row r="6" spans="1:9" ht="26.4" customHeight="1">
      <c r="A6" s="814">
        <v>1</v>
      </c>
      <c r="B6" s="794" t="s">
        <v>1620</v>
      </c>
      <c r="C6" s="791"/>
    </row>
    <row r="7" spans="1:9" ht="20.100000000000001" customHeight="1">
      <c r="A7" s="796">
        <v>2</v>
      </c>
      <c r="B7" s="791" t="s">
        <v>1621</v>
      </c>
      <c r="C7" s="932"/>
    </row>
    <row r="8" spans="1:9" ht="20.100000000000001" customHeight="1">
      <c r="A8" s="796">
        <v>3</v>
      </c>
      <c r="B8" s="791" t="s">
        <v>1622</v>
      </c>
      <c r="C8" s="932"/>
    </row>
    <row r="9" spans="1:9" ht="20.100000000000001" customHeight="1">
      <c r="A9" s="796">
        <v>4</v>
      </c>
      <c r="B9" s="791" t="s">
        <v>1623</v>
      </c>
      <c r="C9" s="932"/>
    </row>
    <row r="10" spans="1:9" ht="20.100000000000001" customHeight="1">
      <c r="A10" s="796">
        <v>5</v>
      </c>
      <c r="B10" s="791" t="s">
        <v>1624</v>
      </c>
      <c r="C10" s="932"/>
    </row>
    <row r="11" spans="1:9" ht="20.100000000000001" customHeight="1">
      <c r="A11" s="796">
        <v>6</v>
      </c>
      <c r="B11" s="791" t="s">
        <v>1625</v>
      </c>
      <c r="C11" s="932"/>
    </row>
    <row r="12" spans="1:9" ht="20.100000000000001" customHeight="1">
      <c r="A12" s="796">
        <v>7</v>
      </c>
      <c r="B12" s="791" t="s">
        <v>1626</v>
      </c>
      <c r="C12" s="932"/>
    </row>
    <row r="13" spans="1:9" ht="20.100000000000001" customHeight="1">
      <c r="A13" s="796">
        <v>8</v>
      </c>
      <c r="B13" s="791" t="s">
        <v>951</v>
      </c>
      <c r="C13" s="932"/>
    </row>
    <row r="14" spans="1:9" ht="20.100000000000001" customHeight="1">
      <c r="A14" s="814">
        <v>9</v>
      </c>
      <c r="B14" s="794" t="s">
        <v>1627</v>
      </c>
      <c r="C14" s="932"/>
    </row>
    <row r="15" spans="1:9">
      <c r="A15" s="39"/>
      <c r="B15" s="39"/>
      <c r="C15" s="39"/>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cols>
    <col min="1" max="1" width="9.109375" style="39"/>
    <col min="2" max="2" width="86.5546875" style="39" customWidth="1"/>
    <col min="3" max="3" width="16.44140625" style="39" customWidth="1"/>
    <col min="4" max="4" width="18.5546875" style="39" customWidth="1"/>
    <col min="5" max="16384" width="9.109375" style="39"/>
  </cols>
  <sheetData>
    <row r="1" spans="1:4" ht="18">
      <c r="A1" s="815" t="s">
        <v>1558</v>
      </c>
    </row>
    <row r="2" spans="1:4" ht="15.6">
      <c r="A2" s="816" t="s">
        <v>228</v>
      </c>
    </row>
    <row r="3" spans="1:4" ht="20.100000000000001" customHeight="1">
      <c r="A3" s="510"/>
      <c r="B3" s="511"/>
      <c r="C3" s="512"/>
      <c r="D3" s="512"/>
    </row>
    <row r="4" spans="1:4" ht="20.100000000000001" customHeight="1">
      <c r="A4" s="817"/>
      <c r="B4" s="818"/>
      <c r="C4" s="796" t="s">
        <v>6</v>
      </c>
      <c r="D4" s="796" t="s">
        <v>7</v>
      </c>
    </row>
    <row r="5" spans="1:4" ht="30" customHeight="1">
      <c r="A5" s="819"/>
      <c r="B5" s="818"/>
      <c r="C5" s="796" t="s">
        <v>1628</v>
      </c>
      <c r="D5" s="796" t="s">
        <v>1579</v>
      </c>
    </row>
    <row r="6" spans="1:4" ht="20.100000000000001" customHeight="1">
      <c r="A6" s="814">
        <v>1</v>
      </c>
      <c r="B6" s="794" t="s">
        <v>1629</v>
      </c>
      <c r="C6" s="820"/>
      <c r="D6" s="821"/>
    </row>
    <row r="7" spans="1:4" ht="29.25" customHeight="1">
      <c r="A7" s="796">
        <v>2</v>
      </c>
      <c r="B7" s="791" t="s">
        <v>1630</v>
      </c>
      <c r="C7" s="821"/>
      <c r="D7" s="821"/>
    </row>
    <row r="8" spans="1:4" ht="20.100000000000001" customHeight="1">
      <c r="A8" s="796">
        <v>3</v>
      </c>
      <c r="B8" s="791" t="s">
        <v>1631</v>
      </c>
      <c r="C8" s="821"/>
      <c r="D8" s="821"/>
    </row>
    <row r="9" spans="1:4" ht="20.100000000000001" customHeight="1">
      <c r="A9" s="796">
        <v>4</v>
      </c>
      <c r="B9" s="791" t="s">
        <v>1632</v>
      </c>
      <c r="C9" s="821"/>
      <c r="D9" s="821"/>
    </row>
    <row r="10" spans="1:4" ht="20.100000000000001" customHeight="1">
      <c r="A10" s="796">
        <v>5</v>
      </c>
      <c r="B10" s="791" t="s">
        <v>1633</v>
      </c>
      <c r="C10" s="821"/>
      <c r="D10" s="821"/>
    </row>
    <row r="11" spans="1:4" ht="20.100000000000001" customHeight="1">
      <c r="A11" s="796">
        <v>6</v>
      </c>
      <c r="B11" s="791" t="s">
        <v>1634</v>
      </c>
      <c r="C11" s="821"/>
      <c r="D11" s="821"/>
    </row>
    <row r="12" spans="1:4" ht="20.100000000000001" customHeight="1">
      <c r="A12" s="796">
        <v>7</v>
      </c>
      <c r="B12" s="791" t="s">
        <v>1635</v>
      </c>
      <c r="C12" s="821"/>
      <c r="D12" s="820"/>
    </row>
    <row r="13" spans="1:4" ht="20.100000000000001" customHeight="1">
      <c r="A13" s="796">
        <v>8</v>
      </c>
      <c r="B13" s="791" t="s">
        <v>1636</v>
      </c>
      <c r="C13" s="821"/>
      <c r="D13" s="821"/>
    </row>
    <row r="14" spans="1:4" ht="20.100000000000001" customHeight="1">
      <c r="A14" s="796">
        <v>9</v>
      </c>
      <c r="B14" s="791" t="s">
        <v>1637</v>
      </c>
      <c r="C14" s="821"/>
      <c r="D14" s="821"/>
    </row>
    <row r="15" spans="1:4" ht="20.100000000000001" customHeight="1">
      <c r="A15" s="796">
        <v>10</v>
      </c>
      <c r="B15" s="791" t="s">
        <v>1638</v>
      </c>
      <c r="C15" s="821"/>
      <c r="D15" s="821"/>
    </row>
    <row r="16" spans="1:4" ht="20.100000000000001" customHeight="1">
      <c r="A16" s="814">
        <v>11</v>
      </c>
      <c r="B16" s="798" t="s">
        <v>1639</v>
      </c>
      <c r="C16" s="820"/>
      <c r="D16" s="821"/>
    </row>
    <row r="17" spans="1:4" ht="32.25" customHeight="1">
      <c r="A17" s="796">
        <v>12</v>
      </c>
      <c r="B17" s="791" t="s">
        <v>1640</v>
      </c>
      <c r="C17" s="821"/>
      <c r="D17" s="821"/>
    </row>
    <row r="18" spans="1:4" ht="20.100000000000001" customHeight="1">
      <c r="A18" s="796">
        <v>13</v>
      </c>
      <c r="B18" s="791" t="s">
        <v>1631</v>
      </c>
      <c r="C18" s="821"/>
      <c r="D18" s="821"/>
    </row>
    <row r="19" spans="1:4" ht="20.100000000000001" customHeight="1">
      <c r="A19" s="796">
        <v>14</v>
      </c>
      <c r="B19" s="791" t="s">
        <v>1632</v>
      </c>
      <c r="C19" s="821"/>
      <c r="D19" s="821"/>
    </row>
    <row r="20" spans="1:4" ht="20.100000000000001" customHeight="1">
      <c r="A20" s="796">
        <v>15</v>
      </c>
      <c r="B20" s="791" t="s">
        <v>1633</v>
      </c>
      <c r="C20" s="821"/>
      <c r="D20" s="821"/>
    </row>
    <row r="21" spans="1:4" ht="20.100000000000001" customHeight="1">
      <c r="A21" s="796">
        <v>16</v>
      </c>
      <c r="B21" s="791" t="s">
        <v>1634</v>
      </c>
      <c r="C21" s="821"/>
      <c r="D21" s="821"/>
    </row>
    <row r="22" spans="1:4" ht="20.100000000000001" customHeight="1">
      <c r="A22" s="796">
        <v>17</v>
      </c>
      <c r="B22" s="791" t="s">
        <v>1635</v>
      </c>
      <c r="C22" s="821"/>
      <c r="D22" s="822"/>
    </row>
    <row r="23" spans="1:4" ht="20.100000000000001" customHeight="1">
      <c r="A23" s="796">
        <v>18</v>
      </c>
      <c r="B23" s="791" t="s">
        <v>1636</v>
      </c>
      <c r="C23" s="821"/>
      <c r="D23" s="821"/>
    </row>
    <row r="24" spans="1:4" ht="20.100000000000001" customHeight="1">
      <c r="A24" s="796">
        <v>19</v>
      </c>
      <c r="B24" s="791" t="s">
        <v>1637</v>
      </c>
      <c r="C24" s="821"/>
      <c r="D24" s="821"/>
    </row>
    <row r="25" spans="1:4" ht="20.100000000000001" customHeight="1">
      <c r="A25" s="796">
        <v>20</v>
      </c>
      <c r="B25" s="791" t="s">
        <v>1638</v>
      </c>
      <c r="C25" s="821"/>
      <c r="D25" s="821"/>
    </row>
  </sheetData>
  <pageMargins left="0.70866141732283472" right="0.70866141732283472" top="0.74803149606299213" bottom="0.74803149606299213" header="0.31496062992125984" footer="0.31496062992125984"/>
  <pageSetup paperSize="9" scale="92"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4.4"/>
  <cols>
    <col min="11" max="11" width="11.109375" customWidth="1"/>
    <col min="12" max="12" width="50.44140625" customWidth="1"/>
  </cols>
  <sheetData>
    <row r="2" spans="2:12">
      <c r="B2" t="s">
        <v>1862</v>
      </c>
    </row>
    <row r="3" spans="2:12">
      <c r="B3" t="s">
        <v>1863</v>
      </c>
    </row>
    <row r="5" spans="2:12">
      <c r="B5" s="1217" t="s">
        <v>1641</v>
      </c>
      <c r="C5" s="1218"/>
      <c r="D5" s="1218"/>
      <c r="E5" s="1218"/>
      <c r="F5" s="1218"/>
      <c r="G5" s="1218"/>
      <c r="H5" s="1218"/>
      <c r="I5" s="1218"/>
      <c r="J5" s="1218"/>
      <c r="K5" s="1218"/>
      <c r="L5" s="1219"/>
    </row>
    <row r="6" spans="2:12">
      <c r="B6" s="1220" t="s">
        <v>1642</v>
      </c>
      <c r="C6" s="1216"/>
      <c r="D6" s="1216"/>
      <c r="E6" s="1216"/>
      <c r="F6" s="1216"/>
      <c r="G6" s="1216"/>
      <c r="H6" s="1216"/>
      <c r="I6" s="1216"/>
      <c r="J6" s="1216"/>
      <c r="K6" s="1216"/>
      <c r="L6" s="1221"/>
    </row>
    <row r="7" spans="2:12" ht="22.5" customHeight="1">
      <c r="B7" s="1220" t="s">
        <v>1643</v>
      </c>
      <c r="C7" s="1216"/>
      <c r="D7" s="1216"/>
      <c r="E7" s="1216"/>
      <c r="F7" s="1216"/>
      <c r="G7" s="1216"/>
      <c r="H7" s="1216"/>
      <c r="I7" s="1216"/>
      <c r="J7" s="1216"/>
      <c r="K7" s="1216"/>
      <c r="L7" s="1221"/>
    </row>
    <row r="8" spans="2:12">
      <c r="B8" s="1220" t="s">
        <v>1644</v>
      </c>
      <c r="C8" s="1216"/>
      <c r="D8" s="1216"/>
      <c r="E8" s="1216"/>
      <c r="F8" s="1216"/>
      <c r="G8" s="1216"/>
      <c r="H8" s="1216"/>
      <c r="I8" s="1216"/>
      <c r="J8" s="1216"/>
      <c r="K8" s="1216"/>
      <c r="L8" s="1221"/>
    </row>
    <row r="9" spans="2:12" ht="22.5" customHeight="1">
      <c r="B9" s="1220" t="s">
        <v>1645</v>
      </c>
      <c r="C9" s="1216"/>
      <c r="D9" s="1216"/>
      <c r="E9" s="1216"/>
      <c r="F9" s="1216"/>
      <c r="G9" s="1216"/>
      <c r="H9" s="1216"/>
      <c r="I9" s="1216"/>
      <c r="J9" s="1216"/>
      <c r="K9" s="1216"/>
      <c r="L9" s="1221"/>
    </row>
    <row r="10" spans="2:12" ht="22.5" customHeight="1">
      <c r="B10" s="1222" t="s">
        <v>1646</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C16"/>
  <sheetViews>
    <sheetView showGridLines="0" view="pageLayout" zoomScaleNormal="100" workbookViewId="0">
      <selection activeCell="C6" sqref="C6"/>
    </sheetView>
  </sheetViews>
  <sheetFormatPr defaultColWidth="11.44140625" defaultRowHeight="14.4"/>
  <cols>
    <col min="1" max="1" width="15.88671875" customWidth="1"/>
    <col min="2" max="2" width="12.44140625" bestFit="1" customWidth="1"/>
    <col min="3" max="3" width="87.44140625" customWidth="1"/>
  </cols>
  <sheetData>
    <row r="1" spans="1:3" ht="18">
      <c r="A1" s="48" t="s">
        <v>1641</v>
      </c>
    </row>
    <row r="2" spans="1:3">
      <c r="A2" t="s">
        <v>125</v>
      </c>
    </row>
    <row r="5" spans="1:3">
      <c r="A5" s="326" t="s">
        <v>126</v>
      </c>
      <c r="B5" s="350" t="s">
        <v>120</v>
      </c>
      <c r="C5" s="50" t="s">
        <v>127</v>
      </c>
    </row>
    <row r="6" spans="1:3" ht="72">
      <c r="A6" s="325" t="s">
        <v>1647</v>
      </c>
      <c r="B6" s="350" t="s">
        <v>116</v>
      </c>
      <c r="C6" s="513" t="s">
        <v>1648</v>
      </c>
    </row>
    <row r="7" spans="1:3" ht="72">
      <c r="A7" s="325" t="s">
        <v>1649</v>
      </c>
      <c r="B7" s="51" t="s">
        <v>118</v>
      </c>
      <c r="C7" s="513" t="s">
        <v>1650</v>
      </c>
    </row>
    <row r="8" spans="1:3" ht="43.2">
      <c r="A8" s="325" t="s">
        <v>1651</v>
      </c>
      <c r="B8" s="350" t="s">
        <v>152</v>
      </c>
      <c r="C8" s="513" t="s">
        <v>1652</v>
      </c>
    </row>
    <row r="9" spans="1:3" ht="115.2">
      <c r="A9" s="325" t="s">
        <v>1653</v>
      </c>
      <c r="B9" s="350" t="s">
        <v>137</v>
      </c>
      <c r="C9" s="513" t="s">
        <v>1654</v>
      </c>
    </row>
    <row r="10" spans="1:3" ht="28.8">
      <c r="A10" s="325" t="s">
        <v>1655</v>
      </c>
      <c r="B10" s="350" t="s">
        <v>139</v>
      </c>
      <c r="C10" s="513" t="s">
        <v>1656</v>
      </c>
    </row>
    <row r="11" spans="1:3" ht="43.2">
      <c r="A11" s="325" t="s">
        <v>1657</v>
      </c>
      <c r="B11" s="350" t="s">
        <v>142</v>
      </c>
      <c r="C11" s="513" t="s">
        <v>1658</v>
      </c>
    </row>
    <row r="12" spans="1:3" ht="28.8">
      <c r="A12" s="325" t="s">
        <v>1659</v>
      </c>
      <c r="B12" s="350" t="s">
        <v>145</v>
      </c>
      <c r="C12" s="513" t="s">
        <v>1660</v>
      </c>
    </row>
    <row r="13" spans="1:3" ht="28.8">
      <c r="A13" s="325" t="s">
        <v>1661</v>
      </c>
      <c r="B13" s="350" t="s">
        <v>261</v>
      </c>
      <c r="C13" s="513" t="s">
        <v>1662</v>
      </c>
    </row>
    <row r="14" spans="1:3" ht="86.4">
      <c r="A14" s="325" t="s">
        <v>1663</v>
      </c>
      <c r="B14" s="350" t="s">
        <v>310</v>
      </c>
      <c r="C14" s="513" t="s">
        <v>1664</v>
      </c>
    </row>
    <row r="16" spans="1:3">
      <c r="B16" s="1542"/>
      <c r="C16" s="1371"/>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topLeftCell="A22" zoomScaleNormal="100" workbookViewId="0"/>
  </sheetViews>
  <sheetFormatPr defaultRowHeight="14.4"/>
  <sheetData>
    <row r="2" spans="2:12" ht="24.75" customHeight="1">
      <c r="B2" s="492" t="s">
        <v>1838</v>
      </c>
    </row>
    <row r="3" spans="2:12">
      <c r="B3" s="577" t="s">
        <v>1211</v>
      </c>
    </row>
    <row r="5" spans="2:12">
      <c r="B5" s="1217" t="s">
        <v>123</v>
      </c>
      <c r="C5" s="1218"/>
      <c r="D5" s="1218"/>
      <c r="E5" s="1218"/>
      <c r="F5" s="1218"/>
      <c r="G5" s="1218"/>
      <c r="H5" s="1218"/>
      <c r="I5" s="1218"/>
      <c r="J5" s="1218"/>
      <c r="K5" s="1218"/>
      <c r="L5" s="1219"/>
    </row>
    <row r="6" spans="2:12">
      <c r="B6" s="1222" t="s">
        <v>124</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row r="9" spans="2:12" ht="22.5" customHeight="1"/>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showGridLines="0" zoomScaleNormal="100" workbookViewId="0">
      <selection activeCell="C5" sqref="C5:I5"/>
    </sheetView>
  </sheetViews>
  <sheetFormatPr defaultColWidth="9.109375" defaultRowHeight="14.4"/>
  <cols>
    <col min="1" max="1" width="5.109375" customWidth="1"/>
    <col min="2" max="2" width="35.5546875" customWidth="1"/>
    <col min="3" max="17" width="12.44140625" customWidth="1"/>
  </cols>
  <sheetData>
    <row r="1" spans="1:17" ht="18">
      <c r="A1" s="39"/>
      <c r="B1" s="1546" t="s">
        <v>1642</v>
      </c>
      <c r="C1" s="1547"/>
      <c r="D1" s="1547"/>
      <c r="E1" s="1547"/>
      <c r="F1" s="1547"/>
      <c r="G1" s="1547"/>
      <c r="H1" s="1547"/>
      <c r="I1" s="1547"/>
      <c r="J1" s="1547"/>
      <c r="K1" s="1547"/>
      <c r="L1" s="1547"/>
      <c r="M1" s="1547"/>
      <c r="N1" s="1547"/>
      <c r="O1" s="1547"/>
      <c r="P1" s="1547"/>
      <c r="Q1" s="1547"/>
    </row>
    <row r="4" spans="1:17">
      <c r="A4" s="514"/>
      <c r="B4" s="515"/>
      <c r="C4" s="473" t="s">
        <v>6</v>
      </c>
      <c r="D4" s="473" t="s">
        <v>7</v>
      </c>
      <c r="E4" s="473" t="s">
        <v>8</v>
      </c>
      <c r="F4" s="473" t="s">
        <v>43</v>
      </c>
      <c r="G4" s="473" t="s">
        <v>44</v>
      </c>
      <c r="H4" s="473" t="s">
        <v>164</v>
      </c>
      <c r="I4" s="473" t="s">
        <v>165</v>
      </c>
      <c r="J4" s="473" t="s">
        <v>199</v>
      </c>
      <c r="K4" s="473" t="s">
        <v>454</v>
      </c>
      <c r="L4" s="473" t="s">
        <v>455</v>
      </c>
      <c r="M4" s="473" t="s">
        <v>456</v>
      </c>
      <c r="N4" s="473" t="s">
        <v>457</v>
      </c>
      <c r="O4" s="473" t="s">
        <v>458</v>
      </c>
      <c r="P4" s="473" t="s">
        <v>742</v>
      </c>
      <c r="Q4" s="473" t="s">
        <v>743</v>
      </c>
    </row>
    <row r="5" spans="1:17">
      <c r="A5" s="514"/>
      <c r="B5" s="515"/>
      <c r="C5" s="1548" t="s">
        <v>1665</v>
      </c>
      <c r="D5" s="1548"/>
      <c r="E5" s="1548"/>
      <c r="F5" s="1548"/>
      <c r="G5" s="1548"/>
      <c r="H5" s="1548"/>
      <c r="I5" s="1548"/>
      <c r="J5" s="1548" t="s">
        <v>1666</v>
      </c>
      <c r="K5" s="1548"/>
      <c r="L5" s="1548"/>
      <c r="M5" s="1548"/>
      <c r="N5" s="1548" t="s">
        <v>1667</v>
      </c>
      <c r="O5" s="1548"/>
      <c r="P5" s="1548"/>
      <c r="Q5" s="1548"/>
    </row>
    <row r="6" spans="1:17">
      <c r="A6" s="514"/>
      <c r="B6" s="515"/>
      <c r="C6" s="1549" t="s">
        <v>1668</v>
      </c>
      <c r="D6" s="1550"/>
      <c r="E6" s="1550"/>
      <c r="F6" s="1551"/>
      <c r="G6" s="1552" t="s">
        <v>1669</v>
      </c>
      <c r="H6" s="1548"/>
      <c r="I6" s="516" t="s">
        <v>1670</v>
      </c>
      <c r="J6" s="1548" t="s">
        <v>1668</v>
      </c>
      <c r="K6" s="1548"/>
      <c r="L6" s="1543" t="s">
        <v>1669</v>
      </c>
      <c r="M6" s="516" t="s">
        <v>1670</v>
      </c>
      <c r="N6" s="1548" t="s">
        <v>1668</v>
      </c>
      <c r="O6" s="1548"/>
      <c r="P6" s="1543" t="s">
        <v>1669</v>
      </c>
      <c r="Q6" s="516" t="s">
        <v>1670</v>
      </c>
    </row>
    <row r="7" spans="1:17">
      <c r="A7" s="514"/>
      <c r="B7" s="515"/>
      <c r="C7" s="1553" t="s">
        <v>1671</v>
      </c>
      <c r="D7" s="1551"/>
      <c r="E7" s="1553" t="s">
        <v>1672</v>
      </c>
      <c r="F7" s="1551"/>
      <c r="G7" s="1545"/>
      <c r="H7" s="1554" t="s">
        <v>1673</v>
      </c>
      <c r="I7" s="1545"/>
      <c r="J7" s="1543" t="s">
        <v>1671</v>
      </c>
      <c r="K7" s="1543" t="s">
        <v>1672</v>
      </c>
      <c r="L7" s="1545"/>
      <c r="M7" s="1545"/>
      <c r="N7" s="1543" t="s">
        <v>1671</v>
      </c>
      <c r="O7" s="1543" t="s">
        <v>1672</v>
      </c>
      <c r="P7" s="1545"/>
      <c r="Q7" s="1545"/>
    </row>
    <row r="8" spans="1:17" ht="43.2">
      <c r="A8" s="517"/>
      <c r="B8" s="518"/>
      <c r="C8" s="519"/>
      <c r="D8" s="378" t="s">
        <v>1673</v>
      </c>
      <c r="E8" s="519"/>
      <c r="F8" s="378" t="s">
        <v>1673</v>
      </c>
      <c r="G8" s="1544"/>
      <c r="H8" s="1555"/>
      <c r="I8" s="1544"/>
      <c r="J8" s="1544"/>
      <c r="K8" s="1544"/>
      <c r="L8" s="1544"/>
      <c r="M8" s="1544"/>
      <c r="N8" s="1544"/>
      <c r="O8" s="1544"/>
      <c r="P8" s="1544"/>
      <c r="Q8" s="1544"/>
    </row>
    <row r="9" spans="1:17">
      <c r="A9" s="520">
        <v>1</v>
      </c>
      <c r="B9" s="521" t="s">
        <v>1674</v>
      </c>
      <c r="C9" s="519"/>
      <c r="D9" s="473"/>
      <c r="E9" s="519"/>
      <c r="F9" s="473"/>
      <c r="G9" s="522"/>
      <c r="H9" s="522"/>
      <c r="I9" s="522"/>
      <c r="J9" s="522"/>
      <c r="K9" s="522"/>
      <c r="L9" s="522"/>
      <c r="M9" s="522"/>
      <c r="N9" s="522"/>
      <c r="O9" s="522"/>
      <c r="P9" s="522"/>
      <c r="Q9" s="522"/>
    </row>
    <row r="10" spans="1:17">
      <c r="A10" s="146">
        <v>2</v>
      </c>
      <c r="B10" s="523" t="s">
        <v>1675</v>
      </c>
      <c r="C10" s="473"/>
      <c r="D10" s="473"/>
      <c r="E10" s="473"/>
      <c r="F10" s="473"/>
      <c r="G10" s="473"/>
      <c r="H10" s="473"/>
      <c r="I10" s="473"/>
      <c r="J10" s="473"/>
      <c r="K10" s="473"/>
      <c r="L10" s="473"/>
      <c r="M10" s="473"/>
      <c r="N10" s="473"/>
      <c r="O10" s="473"/>
      <c r="P10" s="473"/>
      <c r="Q10" s="473"/>
    </row>
    <row r="11" spans="1:17">
      <c r="A11" s="146">
        <v>3</v>
      </c>
      <c r="B11" s="190" t="s">
        <v>1676</v>
      </c>
      <c r="C11" s="190"/>
      <c r="D11" s="190"/>
      <c r="E11" s="190"/>
      <c r="F11" s="190"/>
      <c r="G11" s="190"/>
      <c r="H11" s="524"/>
      <c r="I11" s="524"/>
      <c r="J11" s="524"/>
      <c r="K11" s="524"/>
      <c r="L11" s="524"/>
      <c r="M11" s="524"/>
      <c r="N11" s="524"/>
      <c r="O11" s="524"/>
      <c r="P11" s="524"/>
      <c r="Q11" s="524"/>
    </row>
    <row r="12" spans="1:17">
      <c r="A12" s="146">
        <v>4</v>
      </c>
      <c r="B12" s="190" t="s">
        <v>1677</v>
      </c>
      <c r="C12" s="190"/>
      <c r="D12" s="190"/>
      <c r="E12" s="190"/>
      <c r="F12" s="190"/>
      <c r="G12" s="190"/>
      <c r="H12" s="524"/>
      <c r="I12" s="524"/>
      <c r="J12" s="524"/>
      <c r="K12" s="524"/>
      <c r="L12" s="524"/>
      <c r="M12" s="524"/>
      <c r="N12" s="524"/>
      <c r="O12" s="524"/>
      <c r="P12" s="524"/>
      <c r="Q12" s="524"/>
    </row>
    <row r="13" spans="1:17">
      <c r="A13" s="146">
        <v>5</v>
      </c>
      <c r="B13" s="190" t="s">
        <v>1678</v>
      </c>
      <c r="C13" s="190"/>
      <c r="D13" s="190"/>
      <c r="E13" s="190"/>
      <c r="F13" s="190"/>
      <c r="G13" s="190"/>
      <c r="H13" s="524"/>
      <c r="I13" s="524"/>
      <c r="J13" s="524"/>
      <c r="K13" s="524"/>
      <c r="L13" s="524"/>
      <c r="M13" s="524"/>
      <c r="N13" s="524"/>
      <c r="O13" s="524"/>
      <c r="P13" s="524"/>
      <c r="Q13" s="524"/>
    </row>
    <row r="14" spans="1:17">
      <c r="A14" s="146">
        <v>6</v>
      </c>
      <c r="B14" s="190" t="s">
        <v>1679</v>
      </c>
      <c r="C14" s="190"/>
      <c r="D14" s="190"/>
      <c r="E14" s="190"/>
      <c r="F14" s="190"/>
      <c r="G14" s="190"/>
      <c r="H14" s="524"/>
      <c r="I14" s="524"/>
      <c r="J14" s="524"/>
      <c r="K14" s="524"/>
      <c r="L14" s="524"/>
      <c r="M14" s="524"/>
      <c r="N14" s="524"/>
      <c r="O14" s="524"/>
      <c r="P14" s="524"/>
      <c r="Q14" s="524"/>
    </row>
    <row r="15" spans="1:17">
      <c r="A15" s="146">
        <v>7</v>
      </c>
      <c r="B15" s="525" t="s">
        <v>1680</v>
      </c>
      <c r="C15" s="473"/>
      <c r="D15" s="473"/>
      <c r="E15" s="473"/>
      <c r="F15" s="473"/>
      <c r="G15" s="473"/>
      <c r="H15" s="473"/>
      <c r="I15" s="473"/>
      <c r="J15" s="473"/>
      <c r="K15" s="473"/>
      <c r="L15" s="473"/>
      <c r="M15" s="473"/>
      <c r="N15" s="473"/>
      <c r="O15" s="473"/>
      <c r="P15" s="473"/>
      <c r="Q15" s="473"/>
    </row>
    <row r="16" spans="1:17">
      <c r="A16" s="146">
        <v>8</v>
      </c>
      <c r="B16" s="190" t="s">
        <v>1681</v>
      </c>
      <c r="C16" s="190"/>
      <c r="D16" s="190"/>
      <c r="E16" s="190"/>
      <c r="F16" s="190"/>
      <c r="G16" s="190"/>
      <c r="H16" s="190"/>
      <c r="I16" s="190"/>
      <c r="J16" s="190"/>
      <c r="K16" s="190"/>
      <c r="L16" s="190"/>
      <c r="M16" s="190"/>
      <c r="N16" s="190"/>
      <c r="O16" s="190"/>
      <c r="P16" s="190"/>
      <c r="Q16" s="190"/>
    </row>
    <row r="17" spans="1:17">
      <c r="A17" s="146">
        <v>9</v>
      </c>
      <c r="B17" s="190" t="s">
        <v>1682</v>
      </c>
      <c r="C17" s="190"/>
      <c r="D17" s="190"/>
      <c r="E17" s="190"/>
      <c r="F17" s="190"/>
      <c r="G17" s="190"/>
      <c r="H17" s="190"/>
      <c r="I17" s="190"/>
      <c r="J17" s="190"/>
      <c r="K17" s="190"/>
      <c r="L17" s="190"/>
      <c r="M17" s="190"/>
      <c r="N17" s="190"/>
      <c r="O17" s="190"/>
      <c r="P17" s="190"/>
      <c r="Q17" s="190"/>
    </row>
    <row r="18" spans="1:17">
      <c r="A18" s="146">
        <v>10</v>
      </c>
      <c r="B18" s="190" t="s">
        <v>1683</v>
      </c>
      <c r="C18" s="190"/>
      <c r="D18" s="190"/>
      <c r="E18" s="190"/>
      <c r="F18" s="190"/>
      <c r="G18" s="190"/>
      <c r="H18" s="190"/>
      <c r="I18" s="190"/>
      <c r="J18" s="190"/>
      <c r="K18" s="190"/>
      <c r="L18" s="190"/>
      <c r="M18" s="190"/>
      <c r="N18" s="190"/>
      <c r="O18" s="190"/>
      <c r="P18" s="190"/>
      <c r="Q18" s="190"/>
    </row>
    <row r="19" spans="1:17">
      <c r="A19" s="146">
        <v>11</v>
      </c>
      <c r="B19" s="190" t="s">
        <v>1684</v>
      </c>
      <c r="C19" s="190"/>
      <c r="D19" s="190"/>
      <c r="E19" s="190"/>
      <c r="F19" s="190"/>
      <c r="G19" s="190"/>
      <c r="H19" s="190"/>
      <c r="I19" s="190"/>
      <c r="J19" s="190"/>
      <c r="K19" s="190"/>
      <c r="L19" s="190"/>
      <c r="M19" s="190"/>
      <c r="N19" s="190"/>
      <c r="O19" s="190"/>
      <c r="P19" s="190"/>
      <c r="Q19" s="190"/>
    </row>
    <row r="20" spans="1:17">
      <c r="A20" s="146">
        <v>12</v>
      </c>
      <c r="B20" s="190" t="s">
        <v>1679</v>
      </c>
      <c r="C20" s="190"/>
      <c r="D20" s="190"/>
      <c r="E20" s="190"/>
      <c r="F20" s="190"/>
      <c r="G20" s="190"/>
      <c r="H20" s="190"/>
      <c r="I20" s="190"/>
      <c r="J20" s="190"/>
      <c r="K20" s="190"/>
      <c r="L20" s="190"/>
      <c r="M20" s="190"/>
      <c r="N20" s="190"/>
      <c r="O20" s="190"/>
      <c r="P20" s="190"/>
      <c r="Q20" s="190"/>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cols>
    <col min="1" max="1" width="5.44140625" customWidth="1"/>
    <col min="2" max="2" width="35.88671875" customWidth="1"/>
    <col min="3" max="12" width="12.44140625" customWidth="1"/>
    <col min="13" max="13" width="15.88671875" customWidth="1"/>
  </cols>
  <sheetData>
    <row r="1" spans="1:14" ht="18">
      <c r="B1" s="526" t="s">
        <v>1643</v>
      </c>
      <c r="C1" s="527"/>
      <c r="D1" s="527"/>
      <c r="E1" s="527"/>
      <c r="F1" s="527"/>
      <c r="G1" s="527"/>
      <c r="H1" s="527"/>
      <c r="I1" s="527"/>
      <c r="J1" s="527"/>
      <c r="K1" s="527"/>
      <c r="L1" s="527"/>
      <c r="M1" s="527"/>
    </row>
    <row r="4" spans="1:14">
      <c r="A4" s="514"/>
      <c r="B4" s="515"/>
      <c r="C4" s="473" t="s">
        <v>6</v>
      </c>
      <c r="D4" s="473" t="s">
        <v>7</v>
      </c>
      <c r="E4" s="473" t="s">
        <v>8</v>
      </c>
      <c r="F4" s="473" t="s">
        <v>43</v>
      </c>
      <c r="G4" s="473" t="s">
        <v>44</v>
      </c>
      <c r="H4" s="473" t="s">
        <v>164</v>
      </c>
      <c r="I4" s="473" t="s">
        <v>165</v>
      </c>
      <c r="J4" s="473" t="s">
        <v>199</v>
      </c>
      <c r="K4" s="473" t="s">
        <v>454</v>
      </c>
      <c r="L4" s="473" t="s">
        <v>455</v>
      </c>
      <c r="M4" s="473" t="s">
        <v>456</v>
      </c>
      <c r="N4" s="473" t="s">
        <v>457</v>
      </c>
    </row>
    <row r="5" spans="1:14">
      <c r="A5" s="514"/>
      <c r="B5" s="515"/>
      <c r="C5" s="1548" t="s">
        <v>1665</v>
      </c>
      <c r="D5" s="1548"/>
      <c r="E5" s="1548"/>
      <c r="F5" s="1548"/>
      <c r="G5" s="1548" t="s">
        <v>1666</v>
      </c>
      <c r="H5" s="1548"/>
      <c r="I5" s="1548"/>
      <c r="J5" s="1548"/>
      <c r="K5" s="1548" t="s">
        <v>1667</v>
      </c>
      <c r="L5" s="1548"/>
      <c r="M5" s="1548"/>
      <c r="N5" s="1548"/>
    </row>
    <row r="6" spans="1:14">
      <c r="A6" s="514"/>
      <c r="B6" s="515"/>
      <c r="C6" s="1549" t="s">
        <v>1668</v>
      </c>
      <c r="D6" s="1550"/>
      <c r="E6" s="1543" t="s">
        <v>1669</v>
      </c>
      <c r="F6" s="516" t="s">
        <v>1670</v>
      </c>
      <c r="G6" s="1548" t="s">
        <v>1668</v>
      </c>
      <c r="H6" s="1548"/>
      <c r="I6" s="1543" t="s">
        <v>1669</v>
      </c>
      <c r="J6" s="516" t="s">
        <v>1670</v>
      </c>
      <c r="K6" s="1548" t="s">
        <v>1668</v>
      </c>
      <c r="L6" s="1548"/>
      <c r="M6" s="1543" t="s">
        <v>1669</v>
      </c>
      <c r="N6" s="516" t="s">
        <v>1670</v>
      </c>
    </row>
    <row r="7" spans="1:14">
      <c r="A7" s="517"/>
      <c r="B7" s="518"/>
      <c r="C7" s="528" t="s">
        <v>1671</v>
      </c>
      <c r="D7" s="528" t="s">
        <v>1672</v>
      </c>
      <c r="E7" s="1544"/>
      <c r="F7" s="522"/>
      <c r="G7" s="529" t="s">
        <v>1671</v>
      </c>
      <c r="H7" s="529" t="s">
        <v>1672</v>
      </c>
      <c r="I7" s="1544"/>
      <c r="J7" s="522"/>
      <c r="K7" s="529" t="s">
        <v>1671</v>
      </c>
      <c r="L7" s="529" t="s">
        <v>1672</v>
      </c>
      <c r="M7" s="1544"/>
      <c r="N7" s="522"/>
    </row>
    <row r="8" spans="1:14">
      <c r="A8" s="520">
        <v>1</v>
      </c>
      <c r="B8" s="521" t="s">
        <v>1674</v>
      </c>
      <c r="C8" s="528"/>
      <c r="D8" s="528"/>
      <c r="E8" s="522"/>
      <c r="F8" s="529"/>
      <c r="G8" s="529"/>
      <c r="H8" s="529"/>
      <c r="I8" s="522"/>
      <c r="J8" s="529"/>
      <c r="K8" s="529"/>
      <c r="L8" s="529"/>
      <c r="M8" s="522"/>
      <c r="N8" s="529"/>
    </row>
    <row r="9" spans="1:14">
      <c r="A9" s="146">
        <v>2</v>
      </c>
      <c r="B9" s="530" t="s">
        <v>1675</v>
      </c>
      <c r="C9" s="473"/>
      <c r="D9" s="473"/>
      <c r="E9" s="473"/>
      <c r="F9" s="473"/>
      <c r="G9" s="473"/>
      <c r="H9" s="473"/>
      <c r="I9" s="473"/>
      <c r="J9" s="473"/>
      <c r="K9" s="473"/>
      <c r="L9" s="473"/>
      <c r="M9" s="473"/>
      <c r="N9" s="473"/>
    </row>
    <row r="10" spans="1:14">
      <c r="A10" s="146">
        <v>3</v>
      </c>
      <c r="B10" s="531" t="s">
        <v>1676</v>
      </c>
      <c r="C10" s="524"/>
      <c r="D10" s="524"/>
      <c r="E10" s="524"/>
      <c r="F10" s="524"/>
      <c r="G10" s="524"/>
      <c r="H10" s="524"/>
      <c r="I10" s="524"/>
      <c r="J10" s="524"/>
      <c r="K10" s="524"/>
      <c r="L10" s="524"/>
      <c r="M10" s="524"/>
      <c r="N10" s="524"/>
    </row>
    <row r="11" spans="1:14">
      <c r="A11" s="146">
        <v>4</v>
      </c>
      <c r="B11" s="531" t="s">
        <v>1677</v>
      </c>
      <c r="C11" s="524"/>
      <c r="D11" s="524"/>
      <c r="E11" s="524"/>
      <c r="F11" s="524"/>
      <c r="G11" s="524"/>
      <c r="H11" s="524"/>
      <c r="I11" s="524"/>
      <c r="J11" s="524"/>
      <c r="K11" s="524"/>
      <c r="L11" s="524"/>
      <c r="M11" s="524"/>
      <c r="N11" s="524"/>
    </row>
    <row r="12" spans="1:14">
      <c r="A12" s="146">
        <v>5</v>
      </c>
      <c r="B12" s="531" t="s">
        <v>1678</v>
      </c>
      <c r="C12" s="524"/>
      <c r="D12" s="524"/>
      <c r="E12" s="524"/>
      <c r="F12" s="524"/>
      <c r="G12" s="524"/>
      <c r="H12" s="524"/>
      <c r="I12" s="524"/>
      <c r="J12" s="524"/>
      <c r="K12" s="524"/>
      <c r="L12" s="524"/>
      <c r="M12" s="524"/>
      <c r="N12" s="524"/>
    </row>
    <row r="13" spans="1:14">
      <c r="A13" s="146">
        <v>6</v>
      </c>
      <c r="B13" s="531" t="s">
        <v>1679</v>
      </c>
      <c r="C13" s="524"/>
      <c r="D13" s="524"/>
      <c r="E13" s="524"/>
      <c r="F13" s="524"/>
      <c r="G13" s="524"/>
      <c r="H13" s="524"/>
      <c r="I13" s="524"/>
      <c r="J13" s="524"/>
      <c r="K13" s="524"/>
      <c r="L13" s="524"/>
      <c r="M13" s="524"/>
      <c r="N13" s="524"/>
    </row>
    <row r="14" spans="1:14" ht="15.75" customHeight="1">
      <c r="A14" s="146">
        <v>7</v>
      </c>
      <c r="B14" s="530" t="s">
        <v>1680</v>
      </c>
      <c r="C14" s="473"/>
      <c r="D14" s="473"/>
      <c r="E14" s="473"/>
      <c r="F14" s="473"/>
      <c r="G14" s="473"/>
      <c r="H14" s="473"/>
      <c r="I14" s="473"/>
      <c r="J14" s="473"/>
      <c r="K14" s="473"/>
      <c r="L14" s="473"/>
      <c r="M14" s="473"/>
      <c r="N14" s="473"/>
    </row>
    <row r="15" spans="1:14">
      <c r="A15" s="146">
        <v>8</v>
      </c>
      <c r="B15" s="531" t="s">
        <v>1681</v>
      </c>
      <c r="C15" s="524"/>
      <c r="D15" s="524"/>
      <c r="E15" s="524"/>
      <c r="F15" s="524"/>
      <c r="G15" s="524"/>
      <c r="H15" s="524"/>
      <c r="I15" s="524"/>
      <c r="J15" s="524"/>
      <c r="K15" s="524"/>
      <c r="L15" s="524"/>
      <c r="M15" s="524"/>
      <c r="N15" s="524"/>
    </row>
    <row r="16" spans="1:14">
      <c r="A16" s="146">
        <v>9</v>
      </c>
      <c r="B16" s="531" t="s">
        <v>1682</v>
      </c>
      <c r="C16" s="524"/>
      <c r="D16" s="524"/>
      <c r="E16" s="524"/>
      <c r="F16" s="524"/>
      <c r="G16" s="524"/>
      <c r="H16" s="524"/>
      <c r="I16" s="524"/>
      <c r="J16" s="524"/>
      <c r="K16" s="524"/>
      <c r="L16" s="524"/>
      <c r="M16" s="524"/>
      <c r="N16" s="524"/>
    </row>
    <row r="17" spans="1:14">
      <c r="A17" s="146">
        <v>10</v>
      </c>
      <c r="B17" s="531" t="s">
        <v>1683</v>
      </c>
      <c r="C17" s="524"/>
      <c r="D17" s="524"/>
      <c r="E17" s="524"/>
      <c r="F17" s="524"/>
      <c r="G17" s="524"/>
      <c r="H17" s="524"/>
      <c r="I17" s="524"/>
      <c r="J17" s="524"/>
      <c r="K17" s="524"/>
      <c r="L17" s="524"/>
      <c r="M17" s="524"/>
      <c r="N17" s="524"/>
    </row>
    <row r="18" spans="1:14">
      <c r="A18" s="146">
        <v>11</v>
      </c>
      <c r="B18" s="531" t="s">
        <v>1684</v>
      </c>
      <c r="C18" s="524"/>
      <c r="D18" s="524"/>
      <c r="E18" s="524"/>
      <c r="F18" s="524"/>
      <c r="G18" s="524"/>
      <c r="H18" s="524"/>
      <c r="I18" s="524"/>
      <c r="J18" s="524"/>
      <c r="K18" s="524"/>
      <c r="L18" s="524"/>
      <c r="M18" s="524"/>
      <c r="N18" s="524"/>
    </row>
    <row r="19" spans="1:14">
      <c r="A19" s="146">
        <v>12</v>
      </c>
      <c r="B19" s="531" t="s">
        <v>1679</v>
      </c>
      <c r="C19" s="190"/>
      <c r="D19" s="190"/>
      <c r="E19" s="190"/>
      <c r="F19" s="190"/>
      <c r="G19" s="190"/>
      <c r="H19" s="190"/>
      <c r="I19" s="190"/>
      <c r="J19" s="190"/>
      <c r="K19" s="190"/>
      <c r="L19" s="190"/>
      <c r="M19" s="190"/>
      <c r="N19" s="190"/>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&amp;C&amp;"Calibri"&amp;10&amp;K000000Public&amp;1#_x000D_&amp;"Calibri"&amp;11&amp;K000000CS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cols>
    <col min="1" max="1" width="5.109375" customWidth="1"/>
    <col min="2" max="3" width="13.5546875" customWidth="1"/>
    <col min="4" max="20" width="13.44140625" customWidth="1"/>
  </cols>
  <sheetData>
    <row r="1" spans="1:20" ht="18">
      <c r="B1" s="532" t="s">
        <v>1685</v>
      </c>
      <c r="C1" s="461"/>
      <c r="E1" s="461"/>
      <c r="F1" s="461"/>
      <c r="G1" s="461"/>
      <c r="H1" s="461"/>
      <c r="I1" s="461"/>
      <c r="J1" s="461"/>
      <c r="K1" s="461"/>
      <c r="L1" s="461"/>
      <c r="M1" s="461"/>
      <c r="N1" s="461"/>
      <c r="O1" s="461"/>
    </row>
    <row r="2" spans="1:20" ht="18">
      <c r="B2" s="533"/>
      <c r="C2" s="534"/>
      <c r="D2" s="534"/>
      <c r="E2" s="534"/>
      <c r="F2" s="534"/>
      <c r="G2" s="534"/>
      <c r="H2" s="534"/>
      <c r="I2" s="534"/>
      <c r="J2" s="534"/>
      <c r="K2" s="534"/>
      <c r="L2" s="535"/>
      <c r="M2" s="535"/>
    </row>
    <row r="4" spans="1:20">
      <c r="A4" s="126"/>
      <c r="B4" s="126"/>
      <c r="C4" s="126"/>
      <c r="D4" s="473" t="s">
        <v>6</v>
      </c>
      <c r="E4" s="473" t="s">
        <v>7</v>
      </c>
      <c r="F4" s="473" t="s">
        <v>8</v>
      </c>
      <c r="G4" s="473" t="s">
        <v>43</v>
      </c>
      <c r="H4" s="473" t="s">
        <v>44</v>
      </c>
      <c r="I4" s="473" t="s">
        <v>164</v>
      </c>
      <c r="J4" s="473" t="s">
        <v>165</v>
      </c>
      <c r="K4" s="473" t="s">
        <v>199</v>
      </c>
      <c r="L4" s="473" t="s">
        <v>454</v>
      </c>
      <c r="M4" s="473" t="s">
        <v>455</v>
      </c>
      <c r="N4" s="473" t="s">
        <v>456</v>
      </c>
      <c r="O4" s="473" t="s">
        <v>457</v>
      </c>
      <c r="P4" s="473" t="s">
        <v>458</v>
      </c>
      <c r="Q4" s="473" t="s">
        <v>742</v>
      </c>
      <c r="R4" s="473" t="s">
        <v>743</v>
      </c>
      <c r="S4" s="473" t="s">
        <v>1686</v>
      </c>
      <c r="T4" s="473" t="s">
        <v>1687</v>
      </c>
    </row>
    <row r="5" spans="1:20">
      <c r="A5" s="126"/>
      <c r="B5" s="126"/>
      <c r="C5" s="126"/>
      <c r="D5" s="1557" t="s">
        <v>1688</v>
      </c>
      <c r="E5" s="1548"/>
      <c r="F5" s="1548"/>
      <c r="G5" s="1548"/>
      <c r="H5" s="1548"/>
      <c r="I5" s="1548" t="s">
        <v>1689</v>
      </c>
      <c r="J5" s="1548"/>
      <c r="K5" s="1548"/>
      <c r="L5" s="1548"/>
      <c r="M5" s="1548" t="s">
        <v>1690</v>
      </c>
      <c r="N5" s="1548"/>
      <c r="O5" s="1548"/>
      <c r="P5" s="1548"/>
      <c r="Q5" s="1548" t="s">
        <v>1691</v>
      </c>
      <c r="R5" s="1548"/>
      <c r="S5" s="1548"/>
      <c r="T5" s="1548"/>
    </row>
    <row r="6" spans="1:20" s="327" customFormat="1" ht="28.8">
      <c r="A6" s="536"/>
      <c r="B6" s="536"/>
      <c r="C6" s="536"/>
      <c r="D6" s="537" t="s">
        <v>1692</v>
      </c>
      <c r="E6" s="537" t="s">
        <v>1693</v>
      </c>
      <c r="F6" s="537" t="s">
        <v>1694</v>
      </c>
      <c r="G6" s="537" t="s">
        <v>1695</v>
      </c>
      <c r="H6" s="537" t="s">
        <v>1696</v>
      </c>
      <c r="I6" s="537" t="s">
        <v>1697</v>
      </c>
      <c r="J6" s="537" t="s">
        <v>1698</v>
      </c>
      <c r="K6" s="537" t="s">
        <v>1699</v>
      </c>
      <c r="L6" s="538" t="s">
        <v>1696</v>
      </c>
      <c r="M6" s="537" t="s">
        <v>1697</v>
      </c>
      <c r="N6" s="537" t="s">
        <v>1698</v>
      </c>
      <c r="O6" s="537" t="s">
        <v>1699</v>
      </c>
      <c r="P6" s="538" t="s">
        <v>1700</v>
      </c>
      <c r="Q6" s="537" t="s">
        <v>1697</v>
      </c>
      <c r="R6" s="537" t="s">
        <v>1698</v>
      </c>
      <c r="S6" s="537" t="s">
        <v>1699</v>
      </c>
      <c r="T6" s="538" t="s">
        <v>1700</v>
      </c>
    </row>
    <row r="7" spans="1:20">
      <c r="A7" s="539">
        <v>1</v>
      </c>
      <c r="B7" s="1558" t="s">
        <v>1674</v>
      </c>
      <c r="C7" s="1558"/>
      <c r="D7" s="190"/>
      <c r="E7" s="190"/>
      <c r="F7" s="190"/>
      <c r="G7" s="190"/>
      <c r="H7" s="190"/>
      <c r="I7" s="190"/>
      <c r="J7" s="190"/>
      <c r="K7" s="190"/>
      <c r="L7" s="190"/>
      <c r="M7" s="190"/>
      <c r="N7" s="190"/>
      <c r="O7" s="190"/>
      <c r="P7" s="190"/>
      <c r="Q7" s="190"/>
      <c r="R7" s="190"/>
      <c r="S7" s="190"/>
      <c r="T7" s="190"/>
    </row>
    <row r="8" spans="1:20">
      <c r="A8" s="473">
        <v>2</v>
      </c>
      <c r="B8" s="1556" t="s">
        <v>1701</v>
      </c>
      <c r="C8" s="1556"/>
      <c r="D8" s="190"/>
      <c r="E8" s="190"/>
      <c r="F8" s="190"/>
      <c r="G8" s="190"/>
      <c r="H8" s="190"/>
      <c r="I8" s="190"/>
      <c r="J8" s="190"/>
      <c r="K8" s="190"/>
      <c r="L8" s="190"/>
      <c r="M8" s="190"/>
      <c r="N8" s="190"/>
      <c r="O8" s="190"/>
      <c r="P8" s="190"/>
      <c r="Q8" s="190"/>
      <c r="R8" s="190"/>
      <c r="S8" s="190"/>
      <c r="T8" s="190"/>
    </row>
    <row r="9" spans="1:20">
      <c r="A9" s="473">
        <v>3</v>
      </c>
      <c r="B9" s="1556" t="s">
        <v>1702</v>
      </c>
      <c r="C9" s="1556"/>
      <c r="D9" s="190"/>
      <c r="E9" s="190"/>
      <c r="F9" s="190"/>
      <c r="G9" s="190"/>
      <c r="H9" s="190"/>
      <c r="I9" s="190"/>
      <c r="J9" s="190"/>
      <c r="K9" s="190"/>
      <c r="L9" s="190"/>
      <c r="M9" s="190"/>
      <c r="N9" s="190"/>
      <c r="O9" s="190"/>
      <c r="P9" s="190"/>
      <c r="Q9" s="190"/>
      <c r="R9" s="190"/>
      <c r="S9" s="190"/>
      <c r="T9" s="190"/>
    </row>
    <row r="10" spans="1:20">
      <c r="A10" s="473">
        <v>4</v>
      </c>
      <c r="B10" s="1556" t="s">
        <v>1703</v>
      </c>
      <c r="C10" s="1556"/>
      <c r="D10" s="190"/>
      <c r="E10" s="190"/>
      <c r="F10" s="190"/>
      <c r="G10" s="190"/>
      <c r="H10" s="190"/>
      <c r="I10" s="190"/>
      <c r="J10" s="190"/>
      <c r="K10" s="190"/>
      <c r="L10" s="190"/>
      <c r="M10" s="190"/>
      <c r="N10" s="190"/>
      <c r="O10" s="190"/>
      <c r="P10" s="190"/>
      <c r="Q10" s="190"/>
      <c r="R10" s="190"/>
      <c r="S10" s="190"/>
      <c r="T10" s="190"/>
    </row>
    <row r="11" spans="1:20">
      <c r="A11" s="473">
        <v>5</v>
      </c>
      <c r="B11" s="1559" t="s">
        <v>1704</v>
      </c>
      <c r="C11" s="1559"/>
      <c r="D11" s="190"/>
      <c r="E11" s="190"/>
      <c r="F11" s="190"/>
      <c r="G11" s="190"/>
      <c r="H11" s="190"/>
      <c r="I11" s="190"/>
      <c r="J11" s="190"/>
      <c r="K11" s="190"/>
      <c r="L11" s="190"/>
      <c r="M11" s="190"/>
      <c r="N11" s="190"/>
      <c r="O11" s="190"/>
      <c r="P11" s="190"/>
      <c r="Q11" s="190"/>
      <c r="R11" s="190"/>
      <c r="S11" s="190"/>
      <c r="T11" s="190"/>
    </row>
    <row r="12" spans="1:20">
      <c r="A12" s="473">
        <v>6</v>
      </c>
      <c r="B12" s="1556" t="s">
        <v>1705</v>
      </c>
      <c r="C12" s="1556"/>
      <c r="D12" s="190"/>
      <c r="E12" s="190"/>
      <c r="F12" s="190"/>
      <c r="G12" s="190"/>
      <c r="H12" s="190"/>
      <c r="I12" s="190"/>
      <c r="J12" s="190"/>
      <c r="K12" s="190"/>
      <c r="L12" s="190"/>
      <c r="M12" s="190"/>
      <c r="N12" s="190"/>
      <c r="O12" s="190"/>
      <c r="P12" s="190"/>
      <c r="Q12" s="190"/>
      <c r="R12" s="190"/>
      <c r="S12" s="190"/>
      <c r="T12" s="190"/>
    </row>
    <row r="13" spans="1:20">
      <c r="A13" s="473">
        <v>7</v>
      </c>
      <c r="B13" s="1559" t="s">
        <v>1704</v>
      </c>
      <c r="C13" s="1559"/>
      <c r="D13" s="190"/>
      <c r="E13" s="190"/>
      <c r="F13" s="190"/>
      <c r="G13" s="190"/>
      <c r="H13" s="190"/>
      <c r="I13" s="190"/>
      <c r="J13" s="190"/>
      <c r="K13" s="190"/>
      <c r="L13" s="190"/>
      <c r="M13" s="190"/>
      <c r="N13" s="190"/>
      <c r="O13" s="190"/>
      <c r="P13" s="190"/>
      <c r="Q13" s="190"/>
      <c r="R13" s="190"/>
      <c r="S13" s="190"/>
      <c r="T13" s="190"/>
    </row>
    <row r="14" spans="1:20">
      <c r="A14" s="473">
        <v>8</v>
      </c>
      <c r="B14" s="1556" t="s">
        <v>1706</v>
      </c>
      <c r="C14" s="1556"/>
      <c r="D14" s="190"/>
      <c r="E14" s="190"/>
      <c r="F14" s="190"/>
      <c r="G14" s="190"/>
      <c r="H14" s="190"/>
      <c r="I14" s="190"/>
      <c r="J14" s="190"/>
      <c r="K14" s="190"/>
      <c r="L14" s="190"/>
      <c r="M14" s="190"/>
      <c r="N14" s="190"/>
      <c r="O14" s="190"/>
      <c r="P14" s="190"/>
      <c r="Q14" s="190"/>
      <c r="R14" s="190"/>
      <c r="S14" s="190"/>
      <c r="T14" s="190"/>
    </row>
    <row r="15" spans="1:20">
      <c r="A15" s="473">
        <v>9</v>
      </c>
      <c r="B15" s="1556" t="s">
        <v>1707</v>
      </c>
      <c r="C15" s="1556"/>
      <c r="D15" s="190"/>
      <c r="E15" s="190"/>
      <c r="F15" s="190"/>
      <c r="G15" s="190"/>
      <c r="H15" s="190"/>
      <c r="I15" s="190"/>
      <c r="J15" s="190"/>
      <c r="K15" s="190"/>
      <c r="L15" s="190"/>
      <c r="M15" s="190"/>
      <c r="N15" s="190"/>
      <c r="O15" s="190"/>
      <c r="P15" s="190"/>
      <c r="Q15" s="190"/>
      <c r="R15" s="190"/>
      <c r="S15" s="190"/>
      <c r="T15" s="190"/>
    </row>
    <row r="16" spans="1:20">
      <c r="A16" s="473">
        <v>10</v>
      </c>
      <c r="B16" s="1556" t="s">
        <v>1702</v>
      </c>
      <c r="C16" s="1556"/>
      <c r="D16" s="190"/>
      <c r="E16" s="190"/>
      <c r="F16" s="190"/>
      <c r="G16" s="190"/>
      <c r="H16" s="190"/>
      <c r="I16" s="190"/>
      <c r="J16" s="190"/>
      <c r="K16" s="190"/>
      <c r="L16" s="190"/>
      <c r="M16" s="190"/>
      <c r="N16" s="190"/>
      <c r="O16" s="190"/>
      <c r="P16" s="190"/>
      <c r="Q16" s="190"/>
      <c r="R16" s="190"/>
      <c r="S16" s="190"/>
      <c r="T16" s="190"/>
    </row>
    <row r="17" spans="1:20">
      <c r="A17" s="473">
        <v>11</v>
      </c>
      <c r="B17" s="1556" t="s">
        <v>1703</v>
      </c>
      <c r="C17" s="1556"/>
      <c r="D17" s="190"/>
      <c r="E17" s="190"/>
      <c r="F17" s="190"/>
      <c r="G17" s="190"/>
      <c r="H17" s="190"/>
      <c r="I17" s="190"/>
      <c r="J17" s="190"/>
      <c r="K17" s="190"/>
      <c r="L17" s="190"/>
      <c r="M17" s="190"/>
      <c r="N17" s="190"/>
      <c r="O17" s="190"/>
      <c r="P17" s="190"/>
      <c r="Q17" s="190"/>
      <c r="R17" s="190"/>
      <c r="S17" s="190"/>
      <c r="T17" s="190"/>
    </row>
    <row r="18" spans="1:20">
      <c r="A18" s="473">
        <v>12</v>
      </c>
      <c r="B18" s="1556" t="s">
        <v>1705</v>
      </c>
      <c r="C18" s="1556"/>
      <c r="D18" s="190"/>
      <c r="E18" s="190"/>
      <c r="F18" s="190"/>
      <c r="G18" s="190"/>
      <c r="H18" s="190"/>
      <c r="I18" s="190"/>
      <c r="J18" s="190"/>
      <c r="K18" s="190"/>
      <c r="L18" s="190"/>
      <c r="M18" s="190"/>
      <c r="N18" s="190"/>
      <c r="O18" s="190"/>
      <c r="P18" s="190"/>
      <c r="Q18" s="190"/>
      <c r="R18" s="190"/>
      <c r="S18" s="190"/>
      <c r="T18" s="190"/>
    </row>
    <row r="19" spans="1:20">
      <c r="A19" s="473">
        <v>13</v>
      </c>
      <c r="B19" s="1556" t="s">
        <v>1706</v>
      </c>
      <c r="C19" s="1556"/>
      <c r="D19" s="190"/>
      <c r="E19" s="190"/>
      <c r="F19" s="190"/>
      <c r="G19" s="190"/>
      <c r="H19" s="190"/>
      <c r="I19" s="190"/>
      <c r="J19" s="190"/>
      <c r="K19" s="190"/>
      <c r="L19" s="190"/>
      <c r="M19" s="190"/>
      <c r="N19" s="190"/>
      <c r="O19" s="190"/>
      <c r="P19" s="190"/>
      <c r="Q19" s="190"/>
      <c r="R19" s="190"/>
      <c r="S19" s="190"/>
      <c r="T19" s="190"/>
    </row>
    <row r="21" spans="1:20" ht="13.5" customHeight="1"/>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cols>
    <col min="1" max="1" width="4.5546875" customWidth="1"/>
    <col min="2" max="3" width="13.5546875" customWidth="1"/>
    <col min="4" max="20" width="13.44140625" customWidth="1"/>
  </cols>
  <sheetData>
    <row r="1" spans="1:20" ht="18">
      <c r="B1" s="532" t="s">
        <v>1708</v>
      </c>
      <c r="C1" s="540"/>
      <c r="D1" s="540"/>
      <c r="E1" s="540"/>
      <c r="F1" s="540"/>
      <c r="G1" s="540"/>
      <c r="H1" s="540"/>
      <c r="I1" s="540"/>
      <c r="J1" s="540"/>
      <c r="K1" s="540"/>
    </row>
    <row r="4" spans="1:20">
      <c r="A4" s="541"/>
      <c r="B4" s="541"/>
      <c r="C4" s="542"/>
      <c r="D4" s="473" t="s">
        <v>6</v>
      </c>
      <c r="E4" s="473" t="s">
        <v>7</v>
      </c>
      <c r="F4" s="473" t="s">
        <v>8</v>
      </c>
      <c r="G4" s="473" t="s">
        <v>43</v>
      </c>
      <c r="H4" s="473" t="s">
        <v>44</v>
      </c>
      <c r="I4" s="473" t="s">
        <v>164</v>
      </c>
      <c r="J4" s="473" t="s">
        <v>165</v>
      </c>
      <c r="K4" s="473" t="s">
        <v>199</v>
      </c>
      <c r="L4" s="473" t="s">
        <v>454</v>
      </c>
      <c r="M4" s="473" t="s">
        <v>455</v>
      </c>
      <c r="N4" s="473" t="s">
        <v>456</v>
      </c>
      <c r="O4" s="473" t="s">
        <v>457</v>
      </c>
      <c r="P4" s="473" t="s">
        <v>458</v>
      </c>
      <c r="Q4" s="473" t="s">
        <v>742</v>
      </c>
      <c r="R4" s="473" t="s">
        <v>743</v>
      </c>
      <c r="S4" s="473" t="s">
        <v>1686</v>
      </c>
      <c r="T4" s="473" t="s">
        <v>1687</v>
      </c>
    </row>
    <row r="5" spans="1:20" ht="15" customHeight="1">
      <c r="A5" s="541"/>
      <c r="B5" s="541"/>
      <c r="C5" s="542"/>
      <c r="D5" s="1557" t="s">
        <v>1688</v>
      </c>
      <c r="E5" s="1548"/>
      <c r="F5" s="1548"/>
      <c r="G5" s="1548"/>
      <c r="H5" s="1548"/>
      <c r="I5" s="1548" t="s">
        <v>1689</v>
      </c>
      <c r="J5" s="1548"/>
      <c r="K5" s="1548"/>
      <c r="L5" s="1548"/>
      <c r="M5" s="1548" t="s">
        <v>1690</v>
      </c>
      <c r="N5" s="1548"/>
      <c r="O5" s="1548"/>
      <c r="P5" s="1548"/>
      <c r="Q5" s="1548" t="s">
        <v>1691</v>
      </c>
      <c r="R5" s="1548"/>
      <c r="S5" s="1548"/>
      <c r="T5" s="1548"/>
    </row>
    <row r="6" spans="1:20" s="327" customFormat="1" ht="28.8">
      <c r="A6" s="543"/>
      <c r="B6" s="543"/>
      <c r="C6" s="544"/>
      <c r="D6" s="537" t="s">
        <v>1692</v>
      </c>
      <c r="E6" s="537" t="s">
        <v>1693</v>
      </c>
      <c r="F6" s="537" t="s">
        <v>1694</v>
      </c>
      <c r="G6" s="537" t="s">
        <v>1695</v>
      </c>
      <c r="H6" s="537" t="s">
        <v>1696</v>
      </c>
      <c r="I6" s="537" t="s">
        <v>1697</v>
      </c>
      <c r="J6" s="537" t="s">
        <v>1698</v>
      </c>
      <c r="K6" s="537" t="s">
        <v>1699</v>
      </c>
      <c r="L6" s="538" t="s">
        <v>1696</v>
      </c>
      <c r="M6" s="537" t="s">
        <v>1697</v>
      </c>
      <c r="N6" s="537" t="s">
        <v>1698</v>
      </c>
      <c r="O6" s="537" t="s">
        <v>1699</v>
      </c>
      <c r="P6" s="538" t="s">
        <v>1696</v>
      </c>
      <c r="Q6" s="537" t="s">
        <v>1697</v>
      </c>
      <c r="R6" s="537" t="s">
        <v>1698</v>
      </c>
      <c r="S6" s="537" t="s">
        <v>1699</v>
      </c>
      <c r="T6" s="538" t="s">
        <v>1696</v>
      </c>
    </row>
    <row r="7" spans="1:20">
      <c r="A7" s="539">
        <v>1</v>
      </c>
      <c r="B7" s="1558" t="s">
        <v>1674</v>
      </c>
      <c r="C7" s="1558"/>
      <c r="D7" s="190"/>
      <c r="E7" s="190"/>
      <c r="F7" s="190"/>
      <c r="G7" s="190"/>
      <c r="H7" s="190"/>
      <c r="I7" s="190"/>
      <c r="J7" s="190"/>
      <c r="K7" s="190"/>
      <c r="L7" s="190"/>
      <c r="M7" s="190"/>
      <c r="N7" s="190"/>
      <c r="O7" s="190"/>
      <c r="P7" s="190"/>
      <c r="Q7" s="190"/>
      <c r="R7" s="190"/>
      <c r="S7" s="190"/>
      <c r="T7" s="190"/>
    </row>
    <row r="8" spans="1:20">
      <c r="A8" s="473">
        <v>2</v>
      </c>
      <c r="B8" s="1556" t="s">
        <v>1709</v>
      </c>
      <c r="C8" s="1556"/>
      <c r="D8" s="190"/>
      <c r="E8" s="190"/>
      <c r="F8" s="190"/>
      <c r="G8" s="190"/>
      <c r="H8" s="190"/>
      <c r="I8" s="190"/>
      <c r="J8" s="190"/>
      <c r="K8" s="190"/>
      <c r="L8" s="190"/>
      <c r="M8" s="190"/>
      <c r="N8" s="190"/>
      <c r="O8" s="190"/>
      <c r="P8" s="190"/>
      <c r="Q8" s="190"/>
      <c r="R8" s="190"/>
      <c r="S8" s="190"/>
      <c r="T8" s="190"/>
    </row>
    <row r="9" spans="1:20">
      <c r="A9" s="473">
        <v>3</v>
      </c>
      <c r="B9" s="1556" t="s">
        <v>1702</v>
      </c>
      <c r="C9" s="1556"/>
      <c r="D9" s="190"/>
      <c r="E9" s="190"/>
      <c r="F9" s="190"/>
      <c r="G9" s="190"/>
      <c r="H9" s="190"/>
      <c r="I9" s="190"/>
      <c r="J9" s="190"/>
      <c r="K9" s="190"/>
      <c r="L9" s="190"/>
      <c r="M9" s="190"/>
      <c r="N9" s="190"/>
      <c r="O9" s="190"/>
      <c r="P9" s="190"/>
      <c r="Q9" s="190"/>
      <c r="R9" s="190"/>
      <c r="S9" s="190"/>
      <c r="T9" s="190"/>
    </row>
    <row r="10" spans="1:20">
      <c r="A10" s="473">
        <v>4</v>
      </c>
      <c r="B10" s="1556" t="s">
        <v>1703</v>
      </c>
      <c r="C10" s="1556"/>
      <c r="D10" s="190"/>
      <c r="E10" s="190"/>
      <c r="F10" s="190"/>
      <c r="G10" s="190"/>
      <c r="H10" s="190"/>
      <c r="I10" s="190"/>
      <c r="J10" s="190"/>
      <c r="K10" s="190"/>
      <c r="L10" s="190"/>
      <c r="M10" s="190"/>
      <c r="N10" s="190"/>
      <c r="O10" s="190"/>
      <c r="P10" s="190"/>
      <c r="Q10" s="190"/>
      <c r="R10" s="190"/>
      <c r="S10" s="190"/>
      <c r="T10" s="190"/>
    </row>
    <row r="11" spans="1:20">
      <c r="A11" s="473">
        <v>5</v>
      </c>
      <c r="B11" s="1559" t="s">
        <v>1704</v>
      </c>
      <c r="C11" s="1559"/>
      <c r="D11" s="190"/>
      <c r="E11" s="190"/>
      <c r="F11" s="190"/>
      <c r="G11" s="190"/>
      <c r="H11" s="190"/>
      <c r="I11" s="190"/>
      <c r="J11" s="190"/>
      <c r="K11" s="190"/>
      <c r="L11" s="190"/>
      <c r="M11" s="190"/>
      <c r="N11" s="190"/>
      <c r="O11" s="190"/>
      <c r="P11" s="190"/>
      <c r="Q11" s="190"/>
      <c r="R11" s="190"/>
      <c r="S11" s="190"/>
      <c r="T11" s="190"/>
    </row>
    <row r="12" spans="1:20">
      <c r="A12" s="473">
        <v>6</v>
      </c>
      <c r="B12" s="1556" t="s">
        <v>1705</v>
      </c>
      <c r="C12" s="1556"/>
      <c r="D12" s="190"/>
      <c r="E12" s="190"/>
      <c r="F12" s="190"/>
      <c r="G12" s="190"/>
      <c r="H12" s="190"/>
      <c r="I12" s="190"/>
      <c r="J12" s="190"/>
      <c r="K12" s="190"/>
      <c r="L12" s="190"/>
      <c r="M12" s="190"/>
      <c r="N12" s="190"/>
      <c r="O12" s="190"/>
      <c r="P12" s="190"/>
      <c r="Q12" s="190"/>
      <c r="R12" s="190"/>
      <c r="S12" s="190"/>
      <c r="T12" s="190"/>
    </row>
    <row r="13" spans="1:20">
      <c r="A13" s="473">
        <v>7</v>
      </c>
      <c r="B13" s="1559" t="s">
        <v>1704</v>
      </c>
      <c r="C13" s="1559"/>
      <c r="D13" s="190"/>
      <c r="E13" s="190"/>
      <c r="F13" s="190"/>
      <c r="G13" s="190"/>
      <c r="H13" s="190"/>
      <c r="I13" s="190"/>
      <c r="J13" s="190"/>
      <c r="K13" s="190"/>
      <c r="L13" s="190"/>
      <c r="M13" s="190"/>
      <c r="N13" s="190"/>
      <c r="O13" s="190"/>
      <c r="P13" s="190"/>
      <c r="Q13" s="190"/>
      <c r="R13" s="190"/>
      <c r="S13" s="190"/>
      <c r="T13" s="190"/>
    </row>
    <row r="14" spans="1:20">
      <c r="A14" s="473">
        <v>8</v>
      </c>
      <c r="B14" s="1556" t="s">
        <v>1706</v>
      </c>
      <c r="C14" s="1556"/>
      <c r="D14" s="190"/>
      <c r="E14" s="190"/>
      <c r="F14" s="190"/>
      <c r="G14" s="190"/>
      <c r="H14" s="190"/>
      <c r="I14" s="190"/>
      <c r="J14" s="190"/>
      <c r="K14" s="190"/>
      <c r="L14" s="190"/>
      <c r="M14" s="190"/>
      <c r="N14" s="190"/>
      <c r="O14" s="190"/>
      <c r="P14" s="190"/>
      <c r="Q14" s="190"/>
      <c r="R14" s="190"/>
      <c r="S14" s="190"/>
      <c r="T14" s="190"/>
    </row>
    <row r="15" spans="1:20">
      <c r="A15" s="473">
        <v>9</v>
      </c>
      <c r="B15" s="1556" t="s">
        <v>1710</v>
      </c>
      <c r="C15" s="1556"/>
      <c r="D15" s="190"/>
      <c r="E15" s="190"/>
      <c r="F15" s="190"/>
      <c r="G15" s="190"/>
      <c r="H15" s="190"/>
      <c r="I15" s="190"/>
      <c r="J15" s="190"/>
      <c r="K15" s="190"/>
      <c r="L15" s="190"/>
      <c r="M15" s="190"/>
      <c r="N15" s="190"/>
      <c r="O15" s="190"/>
      <c r="P15" s="190"/>
      <c r="Q15" s="190"/>
      <c r="R15" s="190"/>
      <c r="S15" s="190"/>
      <c r="T15" s="190"/>
    </row>
    <row r="16" spans="1:20">
      <c r="A16" s="473">
        <v>10</v>
      </c>
      <c r="B16" s="1556" t="s">
        <v>1702</v>
      </c>
      <c r="C16" s="1556"/>
      <c r="D16" s="190"/>
      <c r="E16" s="190"/>
      <c r="F16" s="190"/>
      <c r="G16" s="190"/>
      <c r="H16" s="190"/>
      <c r="I16" s="190"/>
      <c r="J16" s="190"/>
      <c r="K16" s="190"/>
      <c r="L16" s="190"/>
      <c r="M16" s="190"/>
      <c r="N16" s="190"/>
      <c r="O16" s="190"/>
      <c r="P16" s="190"/>
      <c r="Q16" s="190"/>
      <c r="R16" s="190"/>
      <c r="S16" s="190"/>
      <c r="T16" s="190"/>
    </row>
    <row r="17" spans="1:20">
      <c r="A17" s="473">
        <v>11</v>
      </c>
      <c r="B17" s="1556" t="s">
        <v>1703</v>
      </c>
      <c r="C17" s="1556"/>
      <c r="D17" s="190"/>
      <c r="E17" s="190"/>
      <c r="F17" s="190"/>
      <c r="G17" s="190"/>
      <c r="H17" s="190"/>
      <c r="I17" s="190"/>
      <c r="J17" s="190"/>
      <c r="K17" s="190"/>
      <c r="L17" s="190"/>
      <c r="M17" s="190"/>
      <c r="N17" s="190"/>
      <c r="O17" s="190"/>
      <c r="P17" s="190"/>
      <c r="Q17" s="190"/>
      <c r="R17" s="190"/>
      <c r="S17" s="190"/>
      <c r="T17" s="190"/>
    </row>
    <row r="18" spans="1:20">
      <c r="A18" s="473">
        <v>12</v>
      </c>
      <c r="B18" s="1556" t="s">
        <v>1705</v>
      </c>
      <c r="C18" s="1556"/>
      <c r="D18" s="190"/>
      <c r="E18" s="190"/>
      <c r="F18" s="190"/>
      <c r="G18" s="190"/>
      <c r="H18" s="190"/>
      <c r="I18" s="190"/>
      <c r="J18" s="190"/>
      <c r="K18" s="190"/>
      <c r="L18" s="190"/>
      <c r="M18" s="190"/>
      <c r="N18" s="190"/>
      <c r="O18" s="190"/>
      <c r="P18" s="190"/>
      <c r="Q18" s="190"/>
      <c r="R18" s="190"/>
      <c r="S18" s="190"/>
      <c r="T18" s="190"/>
    </row>
    <row r="19" spans="1:20">
      <c r="A19" s="473">
        <v>13</v>
      </c>
      <c r="B19" s="1556" t="s">
        <v>1706</v>
      </c>
      <c r="C19" s="1556"/>
      <c r="D19" s="190"/>
      <c r="E19" s="190"/>
      <c r="F19" s="190"/>
      <c r="G19" s="190"/>
      <c r="H19" s="190"/>
      <c r="I19" s="190"/>
      <c r="J19" s="190"/>
      <c r="K19" s="190"/>
      <c r="L19" s="190"/>
      <c r="M19" s="190"/>
      <c r="N19" s="190"/>
      <c r="O19" s="190"/>
      <c r="P19" s="190"/>
      <c r="Q19" s="190"/>
      <c r="R19" s="190"/>
      <c r="S19" s="190"/>
      <c r="T19" s="190"/>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cols>
    <col min="1" max="1" width="5.5546875" customWidth="1"/>
    <col min="2" max="2" width="34.5546875" customWidth="1"/>
    <col min="3" max="3" width="33.109375" customWidth="1"/>
    <col min="4" max="4" width="28" bestFit="1" customWidth="1"/>
    <col min="5" max="5" width="64.88671875" customWidth="1"/>
  </cols>
  <sheetData>
    <row r="1" spans="1:5" ht="18">
      <c r="A1" s="39"/>
      <c r="B1" s="526" t="s">
        <v>1646</v>
      </c>
      <c r="C1" s="526"/>
      <c r="D1" s="526"/>
      <c r="E1" s="526"/>
    </row>
    <row r="2" spans="1:5">
      <c r="B2" s="545"/>
      <c r="C2" s="545"/>
      <c r="D2" s="545"/>
      <c r="E2" s="545"/>
    </row>
    <row r="4" spans="1:5">
      <c r="A4" s="514"/>
      <c r="B4" s="514"/>
      <c r="C4" s="473" t="s">
        <v>6</v>
      </c>
      <c r="D4" s="473" t="s">
        <v>7</v>
      </c>
      <c r="E4" s="473" t="s">
        <v>8</v>
      </c>
    </row>
    <row r="5" spans="1:5">
      <c r="A5" s="514"/>
      <c r="B5" s="514"/>
      <c r="C5" s="1549" t="s">
        <v>1711</v>
      </c>
      <c r="D5" s="1550"/>
      <c r="E5" s="1551"/>
    </row>
    <row r="6" spans="1:5">
      <c r="A6" s="514"/>
      <c r="B6" s="514"/>
      <c r="C6" s="1552" t="s">
        <v>1712</v>
      </c>
      <c r="D6" s="1548"/>
      <c r="E6" s="1543" t="s">
        <v>1713</v>
      </c>
    </row>
    <row r="7" spans="1:5">
      <c r="A7" s="514"/>
      <c r="B7" s="514"/>
      <c r="C7" s="519"/>
      <c r="D7" s="473" t="s">
        <v>1714</v>
      </c>
      <c r="E7" s="1544"/>
    </row>
    <row r="8" spans="1:5">
      <c r="A8" s="520">
        <v>1</v>
      </c>
      <c r="B8" s="521" t="s">
        <v>1674</v>
      </c>
      <c r="C8" s="473"/>
      <c r="D8" s="473"/>
      <c r="E8" s="153"/>
    </row>
    <row r="9" spans="1:5">
      <c r="A9" s="146">
        <v>2</v>
      </c>
      <c r="B9" s="525" t="s">
        <v>1675</v>
      </c>
      <c r="C9" s="473"/>
      <c r="D9" s="473"/>
      <c r="E9" s="473"/>
    </row>
    <row r="10" spans="1:5">
      <c r="A10" s="146">
        <v>3</v>
      </c>
      <c r="B10" s="190" t="s">
        <v>1676</v>
      </c>
      <c r="C10" s="190"/>
      <c r="D10" s="190"/>
      <c r="E10" s="190"/>
    </row>
    <row r="11" spans="1:5">
      <c r="A11" s="146">
        <v>4</v>
      </c>
      <c r="B11" s="190" t="s">
        <v>1677</v>
      </c>
      <c r="C11" s="190"/>
      <c r="D11" s="190"/>
      <c r="E11" s="190"/>
    </row>
    <row r="12" spans="1:5">
      <c r="A12" s="146">
        <v>5</v>
      </c>
      <c r="B12" s="190" t="s">
        <v>1678</v>
      </c>
      <c r="C12" s="190"/>
      <c r="D12" s="190"/>
      <c r="E12" s="190"/>
    </row>
    <row r="13" spans="1:5">
      <c r="A13" s="146">
        <v>6</v>
      </c>
      <c r="B13" s="190" t="s">
        <v>1679</v>
      </c>
      <c r="C13" s="190"/>
      <c r="D13" s="190"/>
      <c r="E13" s="190"/>
    </row>
    <row r="14" spans="1:5">
      <c r="A14" s="146">
        <v>7</v>
      </c>
      <c r="B14" s="525" t="s">
        <v>1680</v>
      </c>
      <c r="C14" s="473"/>
      <c r="D14" s="473"/>
      <c r="E14" s="473"/>
    </row>
    <row r="15" spans="1:5">
      <c r="A15" s="146">
        <v>8</v>
      </c>
      <c r="B15" s="190" t="s">
        <v>1681</v>
      </c>
      <c r="C15" s="190"/>
      <c r="D15" s="190"/>
      <c r="E15" s="190"/>
    </row>
    <row r="16" spans="1:5">
      <c r="A16" s="146">
        <v>9</v>
      </c>
      <c r="B16" s="190" t="s">
        <v>1682</v>
      </c>
      <c r="C16" s="190"/>
      <c r="D16" s="190"/>
      <c r="E16" s="190"/>
    </row>
    <row r="17" spans="1:5">
      <c r="A17" s="146">
        <v>10</v>
      </c>
      <c r="B17" s="190" t="s">
        <v>1683</v>
      </c>
      <c r="C17" s="190"/>
      <c r="D17" s="190"/>
      <c r="E17" s="190"/>
    </row>
    <row r="18" spans="1:5">
      <c r="A18" s="146">
        <v>11</v>
      </c>
      <c r="B18" s="190" t="s">
        <v>1684</v>
      </c>
      <c r="C18" s="190"/>
      <c r="D18" s="190"/>
      <c r="E18" s="190"/>
    </row>
    <row r="19" spans="1:5">
      <c r="A19" s="146">
        <v>12</v>
      </c>
      <c r="B19" s="190" t="s">
        <v>1679</v>
      </c>
      <c r="C19" s="190"/>
      <c r="D19" s="190"/>
      <c r="E19" s="190"/>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09375" defaultRowHeight="14.4"/>
  <sheetData>
    <row r="2" spans="2:12">
      <c r="B2" t="s">
        <v>1864</v>
      </c>
    </row>
    <row r="3" spans="2:12">
      <c r="B3" t="s">
        <v>1865</v>
      </c>
    </row>
    <row r="5" spans="2:12">
      <c r="B5" s="1217" t="s">
        <v>1715</v>
      </c>
      <c r="C5" s="1218"/>
      <c r="D5" s="1218"/>
      <c r="E5" s="1218"/>
      <c r="F5" s="1218"/>
      <c r="G5" s="1218"/>
      <c r="H5" s="1218"/>
      <c r="I5" s="1218"/>
      <c r="J5" s="1218"/>
      <c r="K5" s="1218"/>
      <c r="L5" s="1219"/>
    </row>
    <row r="6" spans="2:12">
      <c r="B6" s="1220" t="s">
        <v>1716</v>
      </c>
      <c r="C6" s="1216"/>
      <c r="D6" s="1216"/>
      <c r="E6" s="1216"/>
      <c r="F6" s="1216"/>
      <c r="G6" s="1216"/>
      <c r="H6" s="1216"/>
      <c r="I6" s="1216"/>
      <c r="J6" s="1216"/>
      <c r="K6" s="1216"/>
      <c r="L6" s="1221"/>
    </row>
    <row r="7" spans="2:12" ht="22.5" customHeight="1">
      <c r="B7" s="1220" t="s">
        <v>1717</v>
      </c>
      <c r="C7" s="1216"/>
      <c r="D7" s="1216"/>
      <c r="E7" s="1216"/>
      <c r="F7" s="1216"/>
      <c r="G7" s="1216"/>
      <c r="H7" s="1216"/>
      <c r="I7" s="1216"/>
      <c r="J7" s="1216"/>
      <c r="K7" s="1216"/>
      <c r="L7" s="1221"/>
    </row>
    <row r="8" spans="2:12">
      <c r="B8" s="1220" t="s">
        <v>1718</v>
      </c>
      <c r="C8" s="1216"/>
      <c r="D8" s="1216"/>
      <c r="E8" s="1216"/>
      <c r="F8" s="1216"/>
      <c r="G8" s="1216"/>
      <c r="H8" s="1216"/>
      <c r="I8" s="1216"/>
      <c r="J8" s="1216"/>
      <c r="K8" s="1216"/>
      <c r="L8" s="1221"/>
    </row>
    <row r="9" spans="2:12" ht="22.5" customHeight="1">
      <c r="B9" s="1220" t="s">
        <v>1719</v>
      </c>
      <c r="C9" s="1216"/>
      <c r="D9" s="1216"/>
      <c r="E9" s="1216"/>
      <c r="F9" s="1216"/>
      <c r="G9" s="1216"/>
      <c r="H9" s="1216"/>
      <c r="I9" s="1216"/>
      <c r="J9" s="1216"/>
      <c r="K9" s="1216"/>
      <c r="L9" s="1221"/>
    </row>
    <row r="10" spans="2:12" ht="22.5" customHeight="1">
      <c r="B10" s="1220" t="s">
        <v>1720</v>
      </c>
      <c r="C10" s="1216"/>
      <c r="D10" s="1216"/>
      <c r="E10" s="1216"/>
      <c r="F10" s="1216"/>
      <c r="G10" s="1216"/>
      <c r="H10" s="1216"/>
      <c r="I10" s="1216"/>
      <c r="J10" s="1216"/>
      <c r="K10" s="1216"/>
      <c r="L10" s="1221"/>
    </row>
    <row r="11" spans="2:12">
      <c r="B11" s="1222" t="s">
        <v>1721</v>
      </c>
      <c r="C11" s="1223"/>
      <c r="D11" s="1223"/>
      <c r="E11" s="1223"/>
      <c r="F11" s="1223"/>
      <c r="G11" s="1223"/>
      <c r="H11" s="1223"/>
      <c r="I11" s="1223"/>
      <c r="J11" s="1223"/>
      <c r="K11" s="1223"/>
      <c r="L11" s="1224"/>
    </row>
    <row r="12" spans="2:12" ht="22.5" customHeight="1"/>
    <row r="13" spans="2:12" ht="22.5" customHeight="1">
      <c r="B13" s="1215"/>
      <c r="C13" s="1215"/>
      <c r="D13" s="1215"/>
      <c r="E13" s="1215"/>
      <c r="F13" s="1215"/>
      <c r="G13" s="1215"/>
      <c r="H13" s="1215"/>
      <c r="I13" s="1215"/>
      <c r="J13" s="1215"/>
      <c r="K13" s="1215"/>
      <c r="L13" s="1215"/>
    </row>
    <row r="14" spans="2:12" ht="22.5" customHeight="1">
      <c r="B14" s="1216"/>
      <c r="C14" s="1216"/>
      <c r="D14" s="1216"/>
      <c r="E14" s="1216"/>
      <c r="F14" s="1216"/>
      <c r="G14" s="1216"/>
      <c r="H14" s="1216"/>
      <c r="I14" s="1216"/>
      <c r="J14" s="1216"/>
      <c r="K14" s="1216"/>
      <c r="L14" s="1216"/>
    </row>
    <row r="15" spans="2:12" ht="22.5" customHeight="1">
      <c r="B15" s="1215"/>
      <c r="C15" s="1215"/>
      <c r="D15" s="1215"/>
      <c r="E15" s="1215"/>
      <c r="F15" s="1215"/>
      <c r="G15" s="1215"/>
      <c r="H15" s="1215"/>
      <c r="I15" s="1215"/>
      <c r="J15" s="1215"/>
      <c r="K15" s="1215"/>
      <c r="L15" s="1215"/>
    </row>
    <row r="16" spans="2:12" ht="22.5" customHeight="1"/>
    <row r="17" ht="22.5" customHeight="1"/>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showGridLines="0" view="pageLayout" zoomScaleNormal="100" workbookViewId="0">
      <selection activeCell="C2" sqref="C2"/>
    </sheetView>
  </sheetViews>
  <sheetFormatPr defaultColWidth="11.44140625" defaultRowHeight="14.4"/>
  <cols>
    <col min="1" max="1" width="10.5546875" style="80" customWidth="1"/>
    <col min="2" max="2" width="99.5546875" customWidth="1"/>
    <col min="3" max="3" width="41.5546875" customWidth="1"/>
  </cols>
  <sheetData>
    <row r="1" spans="1:10" ht="21" customHeight="1">
      <c r="A1" s="1560" t="s">
        <v>1722</v>
      </c>
      <c r="B1" s="1560"/>
      <c r="C1" s="1560"/>
      <c r="D1" s="546"/>
      <c r="E1" s="546"/>
      <c r="F1" s="546"/>
      <c r="G1" s="546"/>
      <c r="H1" s="546"/>
      <c r="I1" s="546"/>
      <c r="J1" s="546"/>
    </row>
    <row r="2" spans="1:10" ht="17.25" customHeight="1">
      <c r="A2" s="328"/>
      <c r="C2" s="486" t="s">
        <v>1559</v>
      </c>
    </row>
    <row r="3" spans="1:10" ht="140.25" customHeight="1">
      <c r="A3" s="630" t="s">
        <v>116</v>
      </c>
      <c r="B3" s="629" t="s">
        <v>1950</v>
      </c>
      <c r="C3" s="262"/>
    </row>
    <row r="4" spans="1:10" ht="123" customHeight="1">
      <c r="A4" s="631" t="s">
        <v>118</v>
      </c>
      <c r="B4" s="629" t="s">
        <v>1948</v>
      </c>
      <c r="C4" s="262"/>
    </row>
    <row r="5" spans="1:10" ht="71.25" customHeight="1">
      <c r="A5" s="630" t="s">
        <v>152</v>
      </c>
      <c r="B5" s="629" t="s">
        <v>1949</v>
      </c>
      <c r="C5" s="262"/>
    </row>
    <row r="7" spans="1:10" ht="42" customHeight="1"/>
    <row r="8" spans="1:10">
      <c r="B8" s="324"/>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H25"/>
  <sheetViews>
    <sheetView showGridLines="0" view="pageLayout" zoomScaleNormal="100" workbookViewId="0">
      <selection activeCell="A2" sqref="A2:C14"/>
    </sheetView>
  </sheetViews>
  <sheetFormatPr defaultColWidth="11.44140625" defaultRowHeight="14.4"/>
  <cols>
    <col min="1" max="1" width="6.5546875" style="461" customWidth="1"/>
    <col min="2" max="2" width="41.5546875" customWidth="1"/>
    <col min="3" max="3" width="22.5546875" customWidth="1"/>
    <col min="4" max="4" width="15.44140625" customWidth="1"/>
    <col min="6" max="6" width="50.88671875" customWidth="1"/>
    <col min="7" max="7" width="7.44140625" customWidth="1"/>
    <col min="8" max="8" width="42" customWidth="1"/>
  </cols>
  <sheetData>
    <row r="1" spans="1:8" s="327" customFormat="1" ht="40.5" customHeight="1">
      <c r="A1" s="646" t="s">
        <v>1716</v>
      </c>
      <c r="B1" s="627"/>
      <c r="C1" s="628"/>
      <c r="D1" s="547"/>
      <c r="G1" s="85"/>
      <c r="H1" s="85"/>
    </row>
    <row r="2" spans="1:8">
      <c r="A2" s="825"/>
      <c r="B2" s="826"/>
      <c r="C2" s="770" t="s">
        <v>6</v>
      </c>
      <c r="F2" s="81"/>
      <c r="G2" s="81"/>
    </row>
    <row r="3" spans="1:8" ht="38.25" customHeight="1">
      <c r="A3" s="823"/>
      <c r="B3" s="632"/>
      <c r="C3" s="633" t="s">
        <v>1579</v>
      </c>
      <c r="F3" s="81"/>
      <c r="G3" s="81"/>
    </row>
    <row r="4" spans="1:8">
      <c r="A4" s="823"/>
      <c r="B4" s="634" t="s">
        <v>1723</v>
      </c>
      <c r="C4" s="635"/>
      <c r="F4" s="81"/>
      <c r="G4" s="548"/>
    </row>
    <row r="5" spans="1:8" ht="15.75" customHeight="1">
      <c r="A5" s="824">
        <v>1</v>
      </c>
      <c r="B5" s="636" t="s">
        <v>1724</v>
      </c>
      <c r="C5" s="637"/>
      <c r="F5" s="81"/>
      <c r="G5" s="548"/>
    </row>
    <row r="6" spans="1:8">
      <c r="A6" s="824">
        <v>2</v>
      </c>
      <c r="B6" s="636" t="s">
        <v>1725</v>
      </c>
      <c r="C6" s="637"/>
      <c r="F6" s="81"/>
      <c r="G6" s="548"/>
    </row>
    <row r="7" spans="1:8">
      <c r="A7" s="824">
        <v>3</v>
      </c>
      <c r="B7" s="636" t="s">
        <v>1726</v>
      </c>
      <c r="C7" s="637"/>
      <c r="F7" s="81"/>
      <c r="G7" s="548"/>
    </row>
    <row r="8" spans="1:8">
      <c r="A8" s="824">
        <v>4</v>
      </c>
      <c r="B8" s="636" t="s">
        <v>1727</v>
      </c>
      <c r="C8" s="637"/>
    </row>
    <row r="9" spans="1:8">
      <c r="A9" s="824"/>
      <c r="B9" s="638" t="s">
        <v>1728</v>
      </c>
      <c r="C9" s="635"/>
    </row>
    <row r="10" spans="1:8">
      <c r="A10" s="824">
        <v>5</v>
      </c>
      <c r="B10" s="639" t="s">
        <v>1729</v>
      </c>
      <c r="C10" s="637"/>
    </row>
    <row r="11" spans="1:8">
      <c r="A11" s="824">
        <v>6</v>
      </c>
      <c r="B11" s="639" t="s">
        <v>1730</v>
      </c>
      <c r="C11" s="637"/>
    </row>
    <row r="12" spans="1:8">
      <c r="A12" s="824">
        <v>7</v>
      </c>
      <c r="B12" s="639" t="s">
        <v>1731</v>
      </c>
      <c r="C12" s="637"/>
    </row>
    <row r="13" spans="1:8">
      <c r="A13" s="824">
        <v>8</v>
      </c>
      <c r="B13" s="632" t="s">
        <v>1951</v>
      </c>
      <c r="C13" s="637"/>
    </row>
    <row r="14" spans="1:8">
      <c r="A14" s="824">
        <v>9</v>
      </c>
      <c r="B14" s="632" t="s">
        <v>42</v>
      </c>
      <c r="C14" s="637"/>
    </row>
    <row r="15" spans="1:8">
      <c r="B15" s="461"/>
      <c r="C15" s="461"/>
      <c r="D15" s="461"/>
      <c r="E15" s="461"/>
      <c r="F15" s="461"/>
    </row>
    <row r="16" spans="1:8">
      <c r="B16" s="461"/>
      <c r="C16" s="461"/>
      <c r="D16" s="461"/>
      <c r="E16" s="461"/>
      <c r="F16" s="461"/>
    </row>
    <row r="17" spans="2:6">
      <c r="B17" s="461"/>
      <c r="C17" s="461"/>
      <c r="D17" s="461"/>
      <c r="E17" s="461"/>
      <c r="F17" s="461"/>
    </row>
    <row r="18" spans="2:6" ht="50.25" customHeight="1">
      <c r="B18" s="461"/>
      <c r="C18" s="461"/>
      <c r="D18" s="461"/>
      <c r="E18" s="461"/>
      <c r="F18" s="461"/>
    </row>
    <row r="19" spans="2:6" ht="50.25" customHeight="1">
      <c r="B19" s="461"/>
      <c r="C19" s="461"/>
      <c r="D19" s="461"/>
      <c r="E19" s="461"/>
      <c r="F19" s="461"/>
    </row>
    <row r="20" spans="2:6">
      <c r="B20" s="461"/>
      <c r="C20" s="461"/>
      <c r="D20" s="461"/>
      <c r="E20" s="461"/>
      <c r="F20" s="461"/>
    </row>
    <row r="21" spans="2:6">
      <c r="B21" s="461"/>
      <c r="C21" s="461"/>
      <c r="D21" s="461"/>
      <c r="E21" s="461"/>
      <c r="F21" s="461"/>
    </row>
    <row r="22" spans="2:6">
      <c r="B22" s="461"/>
      <c r="C22" s="461"/>
      <c r="D22" s="461"/>
      <c r="E22" s="461"/>
      <c r="F22" s="461"/>
    </row>
    <row r="23" spans="2:6">
      <c r="B23" s="461"/>
      <c r="C23" s="461"/>
      <c r="D23" s="461"/>
      <c r="E23" s="461"/>
      <c r="F23" s="461"/>
    </row>
    <row r="24" spans="2:6">
      <c r="B24" s="461"/>
      <c r="C24" s="461"/>
      <c r="D24" s="461"/>
      <c r="E24" s="461"/>
      <c r="F24" s="461"/>
    </row>
    <row r="25" spans="2:6">
      <c r="B25" s="461"/>
      <c r="C25" s="461"/>
      <c r="D25" s="461"/>
      <c r="E25" s="461"/>
      <c r="F25" s="46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showGridLines="0" view="pageLayout" zoomScaleNormal="130" workbookViewId="0">
      <selection activeCell="C2" sqref="C2"/>
    </sheetView>
  </sheetViews>
  <sheetFormatPr defaultColWidth="11.44140625" defaultRowHeight="14.4"/>
  <cols>
    <col min="1" max="1" width="11.44140625" style="55" customWidth="1"/>
    <col min="2" max="2" width="94.44140625" style="1" customWidth="1"/>
    <col min="3" max="3" width="27.44140625" style="1" customWidth="1"/>
    <col min="4" max="16384" width="11.44140625" style="1"/>
  </cols>
  <sheetData>
    <row r="1" spans="1:3" ht="22.5" customHeight="1">
      <c r="A1" s="827" t="s">
        <v>1732</v>
      </c>
    </row>
    <row r="2" spans="1:3" ht="39.75" customHeight="1">
      <c r="B2" s="549"/>
      <c r="C2" s="550" t="s">
        <v>1559</v>
      </c>
    </row>
    <row r="3" spans="1:3" ht="78.75" customHeight="1">
      <c r="A3" s="551" t="s">
        <v>1733</v>
      </c>
      <c r="B3" s="552" t="s">
        <v>1734</v>
      </c>
      <c r="C3" s="553"/>
    </row>
    <row r="4" spans="1:3" ht="138">
      <c r="A4" s="554" t="s">
        <v>1735</v>
      </c>
      <c r="B4" s="555" t="s">
        <v>1736</v>
      </c>
      <c r="C4" s="553"/>
    </row>
    <row r="5" spans="1:3" ht="36" customHeight="1">
      <c r="A5" s="1561" t="s">
        <v>1737</v>
      </c>
      <c r="B5" s="1562"/>
      <c r="C5" s="18"/>
    </row>
    <row r="6" spans="1:3" ht="65.25" customHeight="1">
      <c r="A6" s="556" t="s">
        <v>1738</v>
      </c>
      <c r="B6" s="557" t="s">
        <v>1739</v>
      </c>
      <c r="C6" s="18"/>
    </row>
    <row r="7" spans="1:3" ht="94.5" customHeight="1">
      <c r="A7" s="556" t="s">
        <v>131</v>
      </c>
      <c r="B7" s="558" t="s">
        <v>1740</v>
      </c>
      <c r="C7" s="18"/>
    </row>
    <row r="8" spans="1:3" ht="41.4">
      <c r="A8" s="559"/>
      <c r="B8" s="560" t="s">
        <v>1741</v>
      </c>
      <c r="C8" s="561"/>
    </row>
    <row r="9" spans="1:3" ht="24" customHeight="1">
      <c r="A9" s="562" t="s">
        <v>134</v>
      </c>
      <c r="B9" s="563" t="s">
        <v>1742</v>
      </c>
      <c r="C9" s="564"/>
    </row>
    <row r="10" spans="1:3" ht="39.75" customHeight="1">
      <c r="A10" s="562" t="s">
        <v>1743</v>
      </c>
      <c r="B10" s="563" t="s">
        <v>1744</v>
      </c>
      <c r="C10" s="564"/>
    </row>
    <row r="11" spans="1:3" ht="15" customHeight="1">
      <c r="A11" s="562" t="s">
        <v>1745</v>
      </c>
      <c r="B11" s="563" t="s">
        <v>1746</v>
      </c>
      <c r="C11" s="564"/>
    </row>
    <row r="12" spans="1:3" ht="15" customHeight="1">
      <c r="A12" s="565" t="s">
        <v>1747</v>
      </c>
      <c r="B12" s="563" t="s">
        <v>1748</v>
      </c>
      <c r="C12" s="564"/>
    </row>
    <row r="13" spans="1:3" ht="27" customHeight="1">
      <c r="A13" s="565" t="s">
        <v>1749</v>
      </c>
      <c r="B13" s="563" t="s">
        <v>1750</v>
      </c>
      <c r="C13" s="564"/>
    </row>
    <row r="14" spans="1:3" ht="29.25" customHeight="1">
      <c r="A14" s="565" t="s">
        <v>1751</v>
      </c>
      <c r="B14" s="563" t="s">
        <v>1752</v>
      </c>
      <c r="C14" s="564"/>
    </row>
    <row r="15" spans="1:3" ht="51" customHeight="1">
      <c r="A15" s="565" t="s">
        <v>1753</v>
      </c>
      <c r="B15" s="563" t="s">
        <v>1754</v>
      </c>
      <c r="C15" s="564"/>
    </row>
    <row r="16" spans="1:3" ht="25.5" customHeight="1">
      <c r="A16" s="565" t="s">
        <v>1755</v>
      </c>
      <c r="B16" s="563" t="s">
        <v>1756</v>
      </c>
      <c r="C16" s="564"/>
    </row>
    <row r="17" spans="1:3" ht="46.5" customHeight="1">
      <c r="A17" s="565" t="s">
        <v>1757</v>
      </c>
      <c r="B17" s="563" t="s">
        <v>1758</v>
      </c>
      <c r="C17" s="564"/>
    </row>
    <row r="18" spans="1:3" ht="15" customHeight="1">
      <c r="A18" s="562" t="s">
        <v>1759</v>
      </c>
      <c r="B18" s="563" t="s">
        <v>1760</v>
      </c>
      <c r="C18" s="564"/>
    </row>
    <row r="19" spans="1:3" ht="60" customHeight="1">
      <c r="A19" s="565" t="s">
        <v>1747</v>
      </c>
      <c r="B19" s="563" t="s">
        <v>1761</v>
      </c>
      <c r="C19" s="564"/>
    </row>
    <row r="20" spans="1:3" ht="15" customHeight="1">
      <c r="A20" s="565" t="s">
        <v>1749</v>
      </c>
      <c r="B20" s="563" t="s">
        <v>1762</v>
      </c>
      <c r="C20" s="564"/>
    </row>
    <row r="21" spans="1:3" ht="24" customHeight="1">
      <c r="A21" s="566" t="s">
        <v>1751</v>
      </c>
      <c r="B21" s="567" t="s">
        <v>1763</v>
      </c>
      <c r="C21" s="568"/>
    </row>
    <row r="22" spans="1:3" ht="57.75" customHeight="1">
      <c r="A22" s="556" t="s">
        <v>1764</v>
      </c>
      <c r="B22" s="569" t="s">
        <v>1765</v>
      </c>
      <c r="C22" s="18"/>
    </row>
    <row r="23" spans="1:3" ht="58.5" customHeight="1">
      <c r="A23" s="556" t="s">
        <v>1766</v>
      </c>
      <c r="B23" s="570" t="s">
        <v>1767</v>
      </c>
      <c r="C23" s="18"/>
    </row>
    <row r="24" spans="1:3" ht="55.35" customHeight="1">
      <c r="A24" s="1561" t="s">
        <v>1768</v>
      </c>
      <c r="B24" s="1563"/>
      <c r="C24" s="18"/>
    </row>
    <row r="25" spans="1:3" ht="53.25" customHeight="1">
      <c r="A25" s="556" t="s">
        <v>1738</v>
      </c>
      <c r="B25" s="557" t="s">
        <v>1769</v>
      </c>
      <c r="C25" s="18"/>
    </row>
    <row r="26" spans="1:3" ht="88.5" customHeight="1">
      <c r="A26" s="556" t="s">
        <v>131</v>
      </c>
      <c r="B26" s="557" t="s">
        <v>1770</v>
      </c>
      <c r="C26" s="18"/>
    </row>
    <row r="27" spans="1:3" ht="36" customHeight="1">
      <c r="A27" s="559" t="s">
        <v>134</v>
      </c>
      <c r="B27" s="571" t="s">
        <v>1771</v>
      </c>
      <c r="C27" s="561"/>
    </row>
    <row r="28" spans="1:3" ht="29.25" customHeight="1">
      <c r="A28" s="565" t="s">
        <v>1747</v>
      </c>
      <c r="B28" s="572" t="s">
        <v>1772</v>
      </c>
      <c r="C28" s="564"/>
    </row>
    <row r="29" spans="1:3" ht="15" customHeight="1">
      <c r="A29" s="565" t="s">
        <v>1749</v>
      </c>
      <c r="B29" s="572" t="s">
        <v>1773</v>
      </c>
      <c r="C29" s="564"/>
    </row>
    <row r="30" spans="1:3" ht="15" customHeight="1">
      <c r="A30" s="565" t="s">
        <v>1751</v>
      </c>
      <c r="B30" s="572" t="s">
        <v>1774</v>
      </c>
      <c r="C30" s="564"/>
    </row>
    <row r="31" spans="1:3" ht="15" customHeight="1">
      <c r="A31" s="556" t="s">
        <v>1743</v>
      </c>
      <c r="B31" s="569" t="s">
        <v>1775</v>
      </c>
      <c r="C31" s="18"/>
    </row>
    <row r="32" spans="1:3" ht="30" customHeight="1">
      <c r="A32" s="556" t="s">
        <v>1745</v>
      </c>
      <c r="B32" s="569" t="s">
        <v>1776</v>
      </c>
      <c r="C32" s="18"/>
    </row>
    <row r="33" spans="1:7" ht="26.25" customHeight="1">
      <c r="A33" s="556" t="s">
        <v>1759</v>
      </c>
      <c r="B33" s="569" t="s">
        <v>1777</v>
      </c>
      <c r="C33" s="18"/>
    </row>
    <row r="34" spans="1:7" ht="54" customHeight="1">
      <c r="A34" s="556" t="s">
        <v>1764</v>
      </c>
      <c r="B34" s="570" t="s">
        <v>1778</v>
      </c>
      <c r="C34" s="18"/>
    </row>
    <row r="35" spans="1:7" ht="56.1" customHeight="1">
      <c r="A35" s="556" t="s">
        <v>1766</v>
      </c>
      <c r="B35" s="570" t="s">
        <v>1779</v>
      </c>
      <c r="C35" s="18"/>
    </row>
    <row r="36" spans="1:7" ht="40.35" customHeight="1">
      <c r="A36" s="1561" t="s">
        <v>1780</v>
      </c>
      <c r="B36" s="1563"/>
      <c r="C36" s="18"/>
    </row>
    <row r="37" spans="1:7" ht="54.6" customHeight="1">
      <c r="A37" s="556" t="s">
        <v>1738</v>
      </c>
      <c r="B37" s="557" t="s">
        <v>1781</v>
      </c>
      <c r="C37" s="18"/>
    </row>
    <row r="38" spans="1:7" ht="81" customHeight="1">
      <c r="A38" s="556" t="s">
        <v>131</v>
      </c>
      <c r="B38" s="557" t="s">
        <v>1782</v>
      </c>
      <c r="C38" s="18"/>
    </row>
    <row r="39" spans="1:7" ht="40.35" customHeight="1">
      <c r="A39" s="559" t="s">
        <v>134</v>
      </c>
      <c r="B39" s="573" t="s">
        <v>1783</v>
      </c>
      <c r="C39" s="561"/>
      <c r="G39" s="574"/>
    </row>
    <row r="40" spans="1:7" ht="68.25" customHeight="1">
      <c r="A40" s="565" t="s">
        <v>1747</v>
      </c>
      <c r="B40" s="563" t="s">
        <v>1784</v>
      </c>
      <c r="C40" s="564"/>
    </row>
    <row r="41" spans="1:7" ht="33.75" customHeight="1">
      <c r="A41" s="565" t="s">
        <v>1749</v>
      </c>
      <c r="B41" s="563" t="s">
        <v>1785</v>
      </c>
      <c r="C41" s="564"/>
    </row>
    <row r="42" spans="1:7" ht="60" customHeight="1">
      <c r="A42" s="565" t="s">
        <v>1751</v>
      </c>
      <c r="B42" s="563" t="s">
        <v>1786</v>
      </c>
      <c r="C42" s="568"/>
    </row>
    <row r="43" spans="1:7" ht="15" customHeight="1">
      <c r="A43" s="556" t="s">
        <v>1743</v>
      </c>
      <c r="B43" s="557" t="s">
        <v>1775</v>
      </c>
      <c r="C43" s="18"/>
    </row>
    <row r="44" spans="1:7" ht="32.25" customHeight="1">
      <c r="A44" s="556" t="s">
        <v>1745</v>
      </c>
      <c r="B44" s="557" t="s">
        <v>1776</v>
      </c>
      <c r="C44" s="18"/>
    </row>
    <row r="45" spans="1:7" ht="15" customHeight="1">
      <c r="A45" s="556" t="s">
        <v>1759</v>
      </c>
      <c r="B45" s="557" t="s">
        <v>1777</v>
      </c>
      <c r="C45" s="18"/>
    </row>
    <row r="46" spans="1:7" ht="72" customHeight="1">
      <c r="A46" s="556" t="s">
        <v>1764</v>
      </c>
      <c r="B46" s="570" t="s">
        <v>1787</v>
      </c>
      <c r="C46" s="18"/>
    </row>
    <row r="47" spans="1:7" ht="64.5" customHeight="1">
      <c r="A47" s="556" t="s">
        <v>1766</v>
      </c>
      <c r="B47" s="570" t="s">
        <v>1788</v>
      </c>
      <c r="C47" s="18"/>
    </row>
    <row r="48" spans="1:7" ht="95.25" customHeight="1">
      <c r="A48" s="556" t="s">
        <v>1789</v>
      </c>
      <c r="B48" s="570" t="s">
        <v>1790</v>
      </c>
      <c r="C48" s="18"/>
    </row>
    <row r="49" spans="1:2">
      <c r="A49" s="575"/>
      <c r="B49" s="549"/>
    </row>
    <row r="50" spans="1:2" ht="96.75" customHeight="1"/>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44140625" defaultRowHeight="14.4"/>
  <cols>
    <col min="1" max="1" width="5.5546875" style="52" customWidth="1"/>
    <col min="2" max="2" width="65" customWidth="1"/>
    <col min="3" max="3" width="12.44140625" customWidth="1"/>
    <col min="4" max="4" width="14.5546875" customWidth="1"/>
  </cols>
  <sheetData>
    <row r="1" spans="1:4" ht="26.25" customHeight="1">
      <c r="A1" s="646" t="s">
        <v>1718</v>
      </c>
    </row>
    <row r="2" spans="1:4">
      <c r="A2" s="55"/>
      <c r="B2" s="1"/>
      <c r="C2" s="1"/>
      <c r="D2" s="1"/>
    </row>
    <row r="3" spans="1:4">
      <c r="A3" s="1564"/>
      <c r="B3" s="1565"/>
      <c r="C3" s="643" t="s">
        <v>6</v>
      </c>
      <c r="D3" s="643" t="s">
        <v>7</v>
      </c>
    </row>
    <row r="4" spans="1:4" ht="27.75" customHeight="1">
      <c r="A4" s="1566"/>
      <c r="B4" s="1567"/>
      <c r="C4" s="643" t="s">
        <v>1579</v>
      </c>
      <c r="D4" s="643" t="s">
        <v>463</v>
      </c>
    </row>
    <row r="5" spans="1:4" ht="21.75" customHeight="1">
      <c r="A5" s="640">
        <v>1</v>
      </c>
      <c r="B5" s="641" t="s">
        <v>1955</v>
      </c>
      <c r="C5" s="642"/>
      <c r="D5" s="642"/>
    </row>
    <row r="6" spans="1:4" ht="27" customHeight="1">
      <c r="A6" s="643" t="s">
        <v>6</v>
      </c>
      <c r="B6" s="642" t="s">
        <v>1952</v>
      </c>
      <c r="C6" s="644"/>
      <c r="D6" s="642"/>
    </row>
    <row r="7" spans="1:4" ht="42.75" customHeight="1">
      <c r="A7" s="643" t="s">
        <v>7</v>
      </c>
      <c r="B7" s="645" t="s">
        <v>1791</v>
      </c>
      <c r="C7" s="644"/>
      <c r="D7" s="642"/>
    </row>
    <row r="8" spans="1:4" ht="21" customHeight="1">
      <c r="A8" s="640">
        <v>2</v>
      </c>
      <c r="B8" s="641" t="s">
        <v>1956</v>
      </c>
      <c r="C8" s="642"/>
      <c r="D8" s="642"/>
    </row>
    <row r="9" spans="1:4" ht="32.25" customHeight="1">
      <c r="A9" s="643" t="s">
        <v>6</v>
      </c>
      <c r="B9" s="642" t="s">
        <v>1953</v>
      </c>
      <c r="C9" s="644"/>
      <c r="D9" s="642"/>
    </row>
    <row r="10" spans="1:4" ht="48.75" customHeight="1">
      <c r="A10" s="643" t="s">
        <v>7</v>
      </c>
      <c r="B10" s="645" t="s">
        <v>1954</v>
      </c>
      <c r="C10" s="644"/>
      <c r="D10" s="642"/>
    </row>
    <row r="11" spans="1:4" ht="22.5" customHeight="1">
      <c r="A11" s="640">
        <v>3</v>
      </c>
      <c r="B11" s="641" t="s">
        <v>1957</v>
      </c>
      <c r="C11" s="642"/>
      <c r="D11" s="642"/>
    </row>
    <row r="12" spans="1:4" ht="53.25" customHeight="1">
      <c r="A12" s="643" t="s">
        <v>6</v>
      </c>
      <c r="B12" s="645" t="s">
        <v>1792</v>
      </c>
      <c r="C12" s="644"/>
      <c r="D12" s="642"/>
    </row>
    <row r="13" spans="1:4" ht="24" customHeight="1">
      <c r="A13" s="643" t="s">
        <v>7</v>
      </c>
      <c r="B13" s="642" t="s">
        <v>1793</v>
      </c>
      <c r="C13" s="644"/>
      <c r="D13" s="642"/>
    </row>
    <row r="14" spans="1:4" ht="26.25" customHeight="1">
      <c r="A14" s="640">
        <v>4</v>
      </c>
      <c r="B14" s="642" t="s">
        <v>1958</v>
      </c>
      <c r="C14" s="642"/>
      <c r="D14" s="642"/>
    </row>
    <row r="15" spans="1:4" ht="39.75" customHeight="1">
      <c r="A15" s="643" t="s">
        <v>6</v>
      </c>
      <c r="B15" s="645" t="s">
        <v>1794</v>
      </c>
      <c r="C15" s="644"/>
      <c r="D15" s="642"/>
    </row>
    <row r="16" spans="1:4" ht="31.5" customHeight="1">
      <c r="A16" s="643" t="s">
        <v>7</v>
      </c>
      <c r="B16" s="645" t="s">
        <v>1795</v>
      </c>
      <c r="C16" s="644"/>
      <c r="D16" s="642"/>
    </row>
    <row r="17" spans="1:4" ht="52.5" customHeight="1">
      <c r="A17" s="643" t="s">
        <v>8</v>
      </c>
      <c r="B17" s="645" t="s">
        <v>1796</v>
      </c>
      <c r="C17" s="644"/>
      <c r="D17" s="642"/>
    </row>
    <row r="18" spans="1:4">
      <c r="A18" s="640">
        <v>5</v>
      </c>
      <c r="B18" s="642" t="s">
        <v>1797</v>
      </c>
      <c r="C18" s="642"/>
      <c r="D18" s="642"/>
    </row>
    <row r="19" spans="1:4">
      <c r="A19" s="640">
        <v>6</v>
      </c>
      <c r="B19" s="641" t="s">
        <v>42</v>
      </c>
      <c r="C19" s="642"/>
      <c r="D19" s="64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13"/>
  <sheetViews>
    <sheetView showGridLines="0" view="pageLayout" zoomScaleNormal="100" workbookViewId="0">
      <selection activeCell="A4" sqref="A4"/>
    </sheetView>
  </sheetViews>
  <sheetFormatPr defaultColWidth="9.109375" defaultRowHeight="14.4"/>
  <cols>
    <col min="1" max="1" width="25.109375" customWidth="1"/>
    <col min="2" max="2" width="13.44140625" customWidth="1"/>
    <col min="3" max="3" width="89.44140625" customWidth="1"/>
  </cols>
  <sheetData>
    <row r="2" spans="1:3" ht="18">
      <c r="A2" s="48" t="s">
        <v>123</v>
      </c>
    </row>
    <row r="3" spans="1:3">
      <c r="A3" t="s">
        <v>125</v>
      </c>
    </row>
    <row r="6" spans="1:3">
      <c r="A6" s="49" t="s">
        <v>126</v>
      </c>
      <c r="B6" s="49" t="s">
        <v>120</v>
      </c>
      <c r="C6" s="50" t="s">
        <v>127</v>
      </c>
    </row>
    <row r="7" spans="1:3">
      <c r="A7" s="51" t="s">
        <v>128</v>
      </c>
      <c r="B7" s="51" t="s">
        <v>116</v>
      </c>
      <c r="C7" s="50" t="s">
        <v>129</v>
      </c>
    </row>
    <row r="8" spans="1:3">
      <c r="A8" s="49" t="s">
        <v>130</v>
      </c>
      <c r="B8" s="49" t="s">
        <v>131</v>
      </c>
      <c r="C8" s="50" t="s">
        <v>132</v>
      </c>
    </row>
    <row r="9" spans="1:3">
      <c r="A9" s="49" t="s">
        <v>133</v>
      </c>
      <c r="B9" s="49" t="s">
        <v>134</v>
      </c>
      <c r="C9" s="50" t="s">
        <v>135</v>
      </c>
    </row>
    <row r="10" spans="1:3">
      <c r="A10" s="49" t="s">
        <v>136</v>
      </c>
      <c r="B10" s="49" t="s">
        <v>137</v>
      </c>
      <c r="C10" s="50" t="s">
        <v>138</v>
      </c>
    </row>
    <row r="11" spans="1:3">
      <c r="A11" s="49" t="s">
        <v>136</v>
      </c>
      <c r="B11" s="49" t="s">
        <v>139</v>
      </c>
      <c r="C11" s="50" t="s">
        <v>140</v>
      </c>
    </row>
    <row r="12" spans="1:3">
      <c r="A12" s="49" t="s">
        <v>141</v>
      </c>
      <c r="B12" s="49" t="s">
        <v>142</v>
      </c>
      <c r="C12" s="50" t="s">
        <v>143</v>
      </c>
    </row>
    <row r="13" spans="1:3" ht="28.8">
      <c r="A13" s="49" t="s">
        <v>144</v>
      </c>
      <c r="B13" s="49" t="s">
        <v>145</v>
      </c>
      <c r="C13" s="50"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pageSetUpPr fitToPage="1"/>
  </sheetPr>
  <dimension ref="A1:I17"/>
  <sheetViews>
    <sheetView showGridLines="0" view="pageLayout" zoomScaleNormal="100" workbookViewId="0">
      <selection activeCell="C6" sqref="C6:I17"/>
    </sheetView>
  </sheetViews>
  <sheetFormatPr defaultColWidth="11.44140625" defaultRowHeight="14.4"/>
  <cols>
    <col min="1" max="1" width="3.5546875" customWidth="1"/>
    <col min="2" max="2" width="50.109375" customWidth="1"/>
    <col min="6" max="6" width="15.44140625" customWidth="1"/>
  </cols>
  <sheetData>
    <row r="1" spans="1:9" ht="15.75" customHeight="1">
      <c r="A1" s="646" t="s">
        <v>1719</v>
      </c>
      <c r="C1" s="576"/>
      <c r="D1" s="576"/>
      <c r="E1" s="576"/>
      <c r="F1" s="576"/>
    </row>
    <row r="2" spans="1:9" ht="15.75" customHeight="1">
      <c r="A2" s="576"/>
      <c r="B2" s="576"/>
      <c r="C2" s="576"/>
      <c r="D2" s="576"/>
      <c r="E2" s="576"/>
      <c r="F2" s="576"/>
    </row>
    <row r="4" spans="1:9">
      <c r="A4" s="1568"/>
      <c r="B4" s="1569"/>
      <c r="C4" s="647" t="s">
        <v>6</v>
      </c>
      <c r="D4" s="647" t="s">
        <v>7</v>
      </c>
      <c r="E4" s="647" t="s">
        <v>8</v>
      </c>
      <c r="F4" s="647" t="s">
        <v>43</v>
      </c>
      <c r="G4" s="643" t="s">
        <v>44</v>
      </c>
      <c r="H4" s="647" t="s">
        <v>164</v>
      </c>
      <c r="I4" s="647" t="s">
        <v>165</v>
      </c>
    </row>
    <row r="5" spans="1:9" ht="43.2">
      <c r="A5" s="1570"/>
      <c r="B5" s="1571"/>
      <c r="C5" s="647" t="s">
        <v>1798</v>
      </c>
      <c r="D5" s="647" t="s">
        <v>1799</v>
      </c>
      <c r="E5" s="647" t="s">
        <v>1800</v>
      </c>
      <c r="F5" s="647" t="s">
        <v>1801</v>
      </c>
      <c r="G5" s="643" t="s">
        <v>951</v>
      </c>
      <c r="H5" s="647" t="s">
        <v>1802</v>
      </c>
      <c r="I5" s="647" t="s">
        <v>1803</v>
      </c>
    </row>
    <row r="6" spans="1:9" ht="28.8">
      <c r="A6" s="651">
        <v>1</v>
      </c>
      <c r="B6" s="638" t="s">
        <v>1804</v>
      </c>
      <c r="C6" s="648"/>
      <c r="D6" s="648"/>
      <c r="E6" s="648"/>
      <c r="F6" s="648"/>
      <c r="G6" s="648"/>
      <c r="H6" s="648"/>
      <c r="I6" s="648"/>
    </row>
    <row r="7" spans="1:9" ht="23.25" customHeight="1">
      <c r="A7" s="652" t="s">
        <v>1805</v>
      </c>
      <c r="B7" s="649" t="s">
        <v>1806</v>
      </c>
      <c r="C7" s="648"/>
      <c r="D7" s="648"/>
      <c r="E7" s="648"/>
      <c r="F7" s="648"/>
      <c r="G7" s="648"/>
      <c r="H7" s="648"/>
      <c r="I7" s="648"/>
    </row>
    <row r="8" spans="1:9">
      <c r="A8" s="652" t="s">
        <v>1807</v>
      </c>
      <c r="B8" s="649" t="s">
        <v>1808</v>
      </c>
      <c r="C8" s="648"/>
      <c r="D8" s="648"/>
      <c r="E8" s="648"/>
      <c r="F8" s="648"/>
      <c r="G8" s="648"/>
      <c r="H8" s="648"/>
      <c r="I8" s="648"/>
    </row>
    <row r="9" spans="1:9">
      <c r="A9" s="648">
        <v>2</v>
      </c>
      <c r="B9" s="648" t="s">
        <v>1809</v>
      </c>
      <c r="C9" s="648"/>
      <c r="D9" s="648"/>
      <c r="E9" s="648"/>
      <c r="F9" s="648"/>
      <c r="G9" s="648"/>
      <c r="H9" s="648"/>
      <c r="I9" s="648"/>
    </row>
    <row r="10" spans="1:9">
      <c r="A10" s="648">
        <v>3</v>
      </c>
      <c r="B10" s="648" t="s">
        <v>1810</v>
      </c>
      <c r="C10" s="648"/>
      <c r="D10" s="648"/>
      <c r="E10" s="648"/>
      <c r="F10" s="648"/>
      <c r="G10" s="648"/>
      <c r="H10" s="648"/>
      <c r="I10" s="648"/>
    </row>
    <row r="11" spans="1:9">
      <c r="A11" s="648">
        <v>4</v>
      </c>
      <c r="B11" s="648" t="s">
        <v>1811</v>
      </c>
      <c r="C11" s="648"/>
      <c r="D11" s="648"/>
      <c r="E11" s="648"/>
      <c r="F11" s="648"/>
      <c r="G11" s="648"/>
      <c r="H11" s="648"/>
      <c r="I11" s="648"/>
    </row>
    <row r="12" spans="1:9">
      <c r="A12" s="650">
        <v>5</v>
      </c>
      <c r="B12" s="650" t="s">
        <v>1812</v>
      </c>
      <c r="C12" s="648"/>
      <c r="D12" s="648"/>
      <c r="E12" s="648"/>
      <c r="F12" s="648"/>
      <c r="G12" s="648"/>
      <c r="H12" s="648"/>
      <c r="I12" s="648"/>
    </row>
    <row r="13" spans="1:9">
      <c r="A13" s="648">
        <v>6</v>
      </c>
      <c r="B13" s="648" t="s">
        <v>1813</v>
      </c>
      <c r="C13" s="648"/>
      <c r="D13" s="648"/>
      <c r="E13" s="648"/>
      <c r="F13" s="648"/>
      <c r="G13" s="648"/>
      <c r="H13" s="648"/>
      <c r="I13" s="648"/>
    </row>
    <row r="14" spans="1:9">
      <c r="A14" s="648">
        <v>7</v>
      </c>
      <c r="B14" s="648" t="s">
        <v>1797</v>
      </c>
      <c r="C14" s="648"/>
      <c r="D14" s="648"/>
      <c r="E14" s="648"/>
      <c r="F14" s="648"/>
      <c r="G14" s="648"/>
      <c r="H14" s="648"/>
      <c r="I14" s="648"/>
    </row>
    <row r="15" spans="1:9" ht="28.8">
      <c r="A15" s="652" t="s">
        <v>1814</v>
      </c>
      <c r="B15" s="649" t="s">
        <v>1815</v>
      </c>
      <c r="C15" s="648"/>
      <c r="D15" s="648"/>
      <c r="E15" s="648"/>
      <c r="F15" s="648"/>
      <c r="G15" s="648"/>
      <c r="H15" s="648"/>
      <c r="I15" s="648"/>
    </row>
    <row r="16" spans="1:9">
      <c r="A16" s="652" t="s">
        <v>1816</v>
      </c>
      <c r="B16" s="649" t="s">
        <v>1806</v>
      </c>
      <c r="C16" s="648"/>
      <c r="D16" s="648"/>
      <c r="E16" s="648"/>
      <c r="F16" s="648"/>
      <c r="G16" s="648"/>
      <c r="H16" s="648"/>
      <c r="I16" s="648"/>
    </row>
    <row r="17" spans="1:9">
      <c r="A17" s="651">
        <v>8</v>
      </c>
      <c r="B17" s="638" t="s">
        <v>1817</v>
      </c>
      <c r="C17" s="648"/>
      <c r="D17" s="648"/>
      <c r="E17" s="648"/>
      <c r="F17" s="648"/>
      <c r="G17" s="648"/>
      <c r="H17" s="648"/>
      <c r="I17" s="64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44140625" defaultRowHeight="14.4"/>
  <cols>
    <col min="1" max="1" width="6.88671875" style="80" customWidth="1"/>
    <col min="2" max="2" width="51.5546875" customWidth="1"/>
    <col min="3" max="3" width="21.5546875" customWidth="1"/>
  </cols>
  <sheetData>
    <row r="1" spans="1:3" ht="18">
      <c r="A1" s="653" t="s">
        <v>1720</v>
      </c>
    </row>
    <row r="3" spans="1:3">
      <c r="A3" s="1570"/>
      <c r="B3" s="1571"/>
      <c r="C3" s="647" t="s">
        <v>6</v>
      </c>
    </row>
    <row r="4" spans="1:3">
      <c r="A4" s="1572" t="s">
        <v>1818</v>
      </c>
      <c r="B4" s="1572"/>
      <c r="C4" s="1572"/>
    </row>
    <row r="5" spans="1:3">
      <c r="A5" s="647">
        <v>1</v>
      </c>
      <c r="B5" s="648" t="s">
        <v>1819</v>
      </c>
      <c r="C5" s="648"/>
    </row>
    <row r="6" spans="1:3">
      <c r="A6" s="647">
        <v>2</v>
      </c>
      <c r="B6" s="648" t="s">
        <v>1820</v>
      </c>
      <c r="C6" s="648"/>
    </row>
    <row r="7" spans="1:3">
      <c r="A7" s="647">
        <v>3</v>
      </c>
      <c r="B7" s="648" t="s">
        <v>1821</v>
      </c>
      <c r="C7" s="648"/>
    </row>
    <row r="8" spans="1:3">
      <c r="A8" s="647">
        <v>4</v>
      </c>
      <c r="B8" s="648" t="s">
        <v>1822</v>
      </c>
      <c r="C8" s="648"/>
    </row>
    <row r="9" spans="1:3">
      <c r="A9" s="1572" t="s">
        <v>1823</v>
      </c>
      <c r="B9" s="1572"/>
      <c r="C9" s="1572"/>
    </row>
    <row r="10" spans="1:3">
      <c r="A10" s="647">
        <v>5</v>
      </c>
      <c r="B10" s="648" t="s">
        <v>1819</v>
      </c>
      <c r="C10" s="648"/>
    </row>
    <row r="11" spans="1:3">
      <c r="A11" s="647">
        <v>6</v>
      </c>
      <c r="B11" s="648" t="s">
        <v>1820</v>
      </c>
      <c r="C11" s="648"/>
    </row>
    <row r="12" spans="1:3">
      <c r="A12" s="647">
        <v>7</v>
      </c>
      <c r="B12" s="648" t="s">
        <v>1821</v>
      </c>
      <c r="C12" s="648"/>
    </row>
    <row r="13" spans="1:3">
      <c r="A13" s="647">
        <v>8</v>
      </c>
      <c r="B13" s="648" t="s">
        <v>1822</v>
      </c>
      <c r="C13" s="648"/>
    </row>
    <row r="14" spans="1:3">
      <c r="A14" s="1572" t="s">
        <v>1824</v>
      </c>
      <c r="B14" s="1572"/>
      <c r="C14" s="1572"/>
    </row>
    <row r="15" spans="1:3">
      <c r="A15" s="647">
        <v>9</v>
      </c>
      <c r="B15" s="648" t="s">
        <v>1819</v>
      </c>
      <c r="C15" s="648"/>
    </row>
    <row r="16" spans="1:3">
      <c r="A16" s="647">
        <v>10</v>
      </c>
      <c r="B16" s="648" t="s">
        <v>1820</v>
      </c>
      <c r="C16" s="648"/>
    </row>
    <row r="17" spans="1:3">
      <c r="A17" s="647">
        <v>11</v>
      </c>
      <c r="B17" s="648" t="s">
        <v>1821</v>
      </c>
      <c r="C17" s="648"/>
    </row>
    <row r="18" spans="1:3">
      <c r="A18" s="647">
        <v>12</v>
      </c>
      <c r="B18" s="648" t="s">
        <v>1822</v>
      </c>
      <c r="C18" s="648"/>
    </row>
    <row r="19" spans="1:3">
      <c r="A19" s="1572" t="s">
        <v>1825</v>
      </c>
      <c r="B19" s="1572"/>
      <c r="C19" s="1572"/>
    </row>
    <row r="20" spans="1:3">
      <c r="A20" s="647">
        <v>13</v>
      </c>
      <c r="B20" s="648" t="s">
        <v>1819</v>
      </c>
      <c r="C20" s="648"/>
    </row>
    <row r="21" spans="1:3">
      <c r="A21" s="647">
        <v>14</v>
      </c>
      <c r="B21" s="648" t="s">
        <v>1820</v>
      </c>
      <c r="C21" s="648"/>
    </row>
    <row r="22" spans="1:3">
      <c r="A22" s="647">
        <v>15</v>
      </c>
      <c r="B22" s="648" t="s">
        <v>1821</v>
      </c>
      <c r="C22" s="648"/>
    </row>
    <row r="23" spans="1:3">
      <c r="A23" s="647">
        <v>16</v>
      </c>
      <c r="B23" s="648" t="s">
        <v>1822</v>
      </c>
      <c r="C23" s="64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44140625" defaultRowHeight="14.4"/>
  <sheetData>
    <row r="1" spans="1:1" ht="18">
      <c r="A1" s="653" t="s">
        <v>1721</v>
      </c>
    </row>
    <row r="21" spans="1:8" ht="65.25" customHeight="1">
      <c r="A21" s="1573" t="s">
        <v>1826</v>
      </c>
      <c r="B21" s="1573"/>
      <c r="C21" s="1573"/>
      <c r="D21" s="1573"/>
      <c r="E21" s="1573"/>
      <c r="F21" s="1573"/>
      <c r="G21" s="1573"/>
      <c r="H21" s="1573"/>
    </row>
    <row r="22" spans="1:8" ht="64.5" customHeight="1">
      <c r="A22" s="1574" t="s">
        <v>1827</v>
      </c>
      <c r="B22" s="1574"/>
      <c r="C22" s="1574"/>
      <c r="D22" s="1574"/>
      <c r="E22" s="1574"/>
      <c r="F22" s="1574"/>
      <c r="G22" s="1574"/>
      <c r="H22" s="157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4.4"/>
  <sheetData>
    <row r="2" spans="2:12">
      <c r="B2" t="s">
        <v>1866</v>
      </c>
    </row>
    <row r="3" spans="2:12">
      <c r="B3" t="s">
        <v>1867</v>
      </c>
    </row>
    <row r="5" spans="2:12">
      <c r="B5" s="1217" t="s">
        <v>1204</v>
      </c>
      <c r="C5" s="1218"/>
      <c r="D5" s="1218"/>
      <c r="E5" s="1218"/>
      <c r="F5" s="1218"/>
      <c r="G5" s="1218"/>
      <c r="H5" s="1218"/>
      <c r="I5" s="1218"/>
      <c r="J5" s="1218"/>
      <c r="K5" s="1218"/>
      <c r="L5" s="1219"/>
    </row>
    <row r="6" spans="2:12">
      <c r="B6" s="1222" t="s">
        <v>1205</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4.4"/>
  <cols>
    <col min="1" max="1" width="30.44140625" customWidth="1"/>
    <col min="2" max="2" width="38" customWidth="1"/>
    <col min="3" max="3" width="62.5546875" customWidth="1"/>
    <col min="4" max="5" width="22.44140625" customWidth="1"/>
    <col min="7" max="7" width="13.109375" style="52" customWidth="1"/>
    <col min="8" max="8" width="52.44140625" customWidth="1"/>
  </cols>
  <sheetData>
    <row r="1" spans="1:8" ht="15" hidden="1" customHeight="1"/>
    <row r="2" spans="1:8" ht="15" hidden="1" customHeight="1">
      <c r="H2" s="328"/>
    </row>
    <row r="3" spans="1:8" ht="31.5" hidden="1" customHeight="1">
      <c r="A3" s="1575" t="s">
        <v>1206</v>
      </c>
      <c r="B3" s="329" t="s">
        <v>1207</v>
      </c>
      <c r="C3" s="330"/>
      <c r="D3" s="330"/>
      <c r="E3" s="330"/>
      <c r="F3" s="331"/>
      <c r="H3" s="299"/>
    </row>
    <row r="4" spans="1:8" ht="32.25" hidden="1" customHeight="1">
      <c r="A4" s="1576"/>
      <c r="B4" s="332" t="s">
        <v>1208</v>
      </c>
      <c r="C4" s="333"/>
      <c r="D4" s="333"/>
      <c r="E4" s="333"/>
      <c r="F4" s="334"/>
    </row>
    <row r="5" spans="1:8" ht="25.5" hidden="1" customHeight="1">
      <c r="A5" s="1577"/>
      <c r="B5" s="329" t="s">
        <v>1209</v>
      </c>
      <c r="C5" s="330"/>
      <c r="D5" s="330"/>
      <c r="E5" s="330"/>
      <c r="F5" s="331"/>
    </row>
    <row r="6" spans="1:8" s="2" customFormat="1" ht="15" hidden="1" customHeight="1">
      <c r="A6" s="335"/>
      <c r="B6" s="279"/>
      <c r="C6" s="279"/>
      <c r="D6" s="279"/>
      <c r="E6" s="279"/>
      <c r="F6" s="279"/>
      <c r="G6" s="336"/>
    </row>
    <row r="7" spans="1:8" ht="18">
      <c r="A7" s="48" t="s">
        <v>1204</v>
      </c>
    </row>
    <row r="8" spans="1:8">
      <c r="A8" t="s">
        <v>125</v>
      </c>
    </row>
    <row r="11" spans="1:8">
      <c r="A11" s="49" t="s">
        <v>126</v>
      </c>
      <c r="B11" s="49" t="s">
        <v>120</v>
      </c>
      <c r="C11" s="50" t="s">
        <v>127</v>
      </c>
      <c r="F11" s="52"/>
      <c r="G11"/>
    </row>
    <row r="12" spans="1:8" ht="15" customHeight="1">
      <c r="A12" s="337" t="s">
        <v>1210</v>
      </c>
      <c r="B12" s="338" t="s">
        <v>116</v>
      </c>
      <c r="C12" s="339" t="s">
        <v>1211</v>
      </c>
      <c r="F12" s="52"/>
      <c r="G12"/>
    </row>
    <row r="13" spans="1:8" ht="38.25" customHeight="1">
      <c r="A13" s="340" t="s">
        <v>1212</v>
      </c>
      <c r="B13" s="338" t="s">
        <v>118</v>
      </c>
      <c r="C13" s="339" t="s">
        <v>1213</v>
      </c>
      <c r="F13" s="52"/>
      <c r="G13"/>
    </row>
    <row r="14" spans="1:8" ht="27" customHeight="1">
      <c r="A14" s="340" t="s">
        <v>1212</v>
      </c>
      <c r="B14" s="15" t="s">
        <v>134</v>
      </c>
      <c r="C14" s="339" t="s">
        <v>1214</v>
      </c>
      <c r="F14" s="52"/>
      <c r="G14"/>
    </row>
    <row r="15" spans="1:8" s="81" customFormat="1" ht="29.25" customHeight="1">
      <c r="A15" s="340" t="s">
        <v>1215</v>
      </c>
      <c r="B15" s="15" t="s">
        <v>137</v>
      </c>
      <c r="C15" s="339" t="s">
        <v>1216</v>
      </c>
      <c r="F15" s="341"/>
    </row>
    <row r="16" spans="1:8" s="81" customFormat="1">
      <c r="A16"/>
      <c r="B16"/>
      <c r="C16"/>
      <c r="G16" s="341"/>
    </row>
    <row r="17" spans="1:7" s="81" customFormat="1">
      <c r="A17"/>
      <c r="B17"/>
      <c r="C17"/>
      <c r="G17" s="341"/>
    </row>
    <row r="18" spans="1:7" s="81" customFormat="1">
      <c r="A18"/>
      <c r="B18"/>
      <c r="C18"/>
      <c r="G18" s="341"/>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cols>
    <col min="1" max="1" width="11.44140625" style="2" customWidth="1"/>
    <col min="2" max="2" width="43.5546875" style="2" customWidth="1"/>
    <col min="3" max="5" width="22.44140625" style="2" customWidth="1"/>
    <col min="6" max="8" width="22.44140625" style="2" hidden="1" customWidth="1"/>
    <col min="9" max="10" width="22.44140625" style="2" customWidth="1"/>
    <col min="11" max="11" width="9.109375" style="2"/>
    <col min="12" max="12" width="13.109375" style="336" customWidth="1"/>
    <col min="13" max="13" width="52.44140625" style="2" customWidth="1"/>
    <col min="14" max="16384" width="9.109375" style="2"/>
  </cols>
  <sheetData>
    <row r="1" spans="1:13" hidden="1"/>
    <row r="2" spans="1:13" hidden="1">
      <c r="M2" s="342"/>
    </row>
    <row r="3" spans="1:13" ht="31.5" hidden="1" customHeight="1">
      <c r="A3" s="1516" t="s">
        <v>1206</v>
      </c>
      <c r="B3" s="1579" t="s">
        <v>1207</v>
      </c>
      <c r="C3" s="1580"/>
      <c r="D3" s="1580"/>
      <c r="E3" s="1580"/>
      <c r="F3" s="1580"/>
      <c r="G3" s="1580"/>
      <c r="H3" s="1580"/>
      <c r="I3" s="1580"/>
      <c r="J3" s="1580"/>
      <c r="K3" s="1581"/>
      <c r="M3" s="343"/>
    </row>
    <row r="4" spans="1:13" ht="32.25" hidden="1" customHeight="1">
      <c r="A4" s="1578"/>
      <c r="B4" s="1582" t="s">
        <v>1208</v>
      </c>
      <c r="C4" s="1583"/>
      <c r="D4" s="1583"/>
      <c r="E4" s="1583"/>
      <c r="F4" s="1583"/>
      <c r="G4" s="1583"/>
      <c r="H4" s="1583"/>
      <c r="I4" s="1583"/>
      <c r="J4" s="1583"/>
      <c r="K4" s="1584"/>
    </row>
    <row r="5" spans="1:13" ht="25.5" hidden="1" customHeight="1">
      <c r="A5" s="1517"/>
      <c r="B5" s="1579" t="s">
        <v>1209</v>
      </c>
      <c r="C5" s="1580"/>
      <c r="D5" s="1580"/>
      <c r="E5" s="1580"/>
      <c r="F5" s="1580"/>
      <c r="G5" s="1580"/>
      <c r="H5" s="1580"/>
      <c r="I5" s="1580"/>
      <c r="J5" s="1580"/>
      <c r="K5" s="1581"/>
    </row>
    <row r="6" spans="1:13" hidden="1">
      <c r="A6" s="335"/>
      <c r="B6" s="279"/>
      <c r="C6" s="279"/>
      <c r="D6" s="279"/>
      <c r="E6" s="279"/>
      <c r="F6" s="279"/>
      <c r="G6" s="279"/>
      <c r="H6" s="279"/>
      <c r="I6" s="279"/>
      <c r="J6" s="279"/>
      <c r="K6" s="279"/>
    </row>
    <row r="7" spans="1:13" s="345" customFormat="1" ht="18">
      <c r="A7" s="344" t="s">
        <v>1217</v>
      </c>
      <c r="C7" s="346"/>
    </row>
    <row r="8" spans="1:13" s="345" customFormat="1"/>
    <row r="9" spans="1:13" s="345" customFormat="1">
      <c r="A9"/>
    </row>
    <row r="10" spans="1:13" s="345" customFormat="1">
      <c r="A10"/>
    </row>
    <row r="11" spans="1:13" ht="13.5" customHeight="1">
      <c r="A11" s="1585" t="s">
        <v>1218</v>
      </c>
      <c r="B11" s="1585"/>
      <c r="C11" s="347" t="s">
        <v>6</v>
      </c>
      <c r="D11" s="347" t="s">
        <v>7</v>
      </c>
      <c r="E11" s="347" t="s">
        <v>8</v>
      </c>
      <c r="F11" s="347" t="s">
        <v>761</v>
      </c>
      <c r="G11" s="347" t="s">
        <v>763</v>
      </c>
      <c r="H11" s="347"/>
      <c r="I11" s="347" t="s">
        <v>43</v>
      </c>
      <c r="J11" s="348" t="s">
        <v>44</v>
      </c>
    </row>
    <row r="12" spans="1:13" ht="15" customHeight="1">
      <c r="A12" s="1585"/>
      <c r="B12" s="1585"/>
      <c r="C12" s="1585" t="s">
        <v>1219</v>
      </c>
      <c r="D12" s="1585"/>
      <c r="E12" s="1585"/>
      <c r="F12" s="349" t="s">
        <v>1220</v>
      </c>
      <c r="G12" s="349" t="s">
        <v>1221</v>
      </c>
      <c r="H12" s="349"/>
      <c r="I12" s="1324" t="s">
        <v>463</v>
      </c>
      <c r="J12" s="1324" t="s">
        <v>1222</v>
      </c>
    </row>
    <row r="13" spans="1:13">
      <c r="A13" s="1585"/>
      <c r="B13" s="1585"/>
      <c r="C13" s="349" t="s">
        <v>1223</v>
      </c>
      <c r="D13" s="349" t="s">
        <v>1224</v>
      </c>
      <c r="E13" s="349" t="s">
        <v>1225</v>
      </c>
      <c r="F13" s="349" t="s">
        <v>1226</v>
      </c>
      <c r="G13" s="349"/>
      <c r="H13" s="349"/>
      <c r="I13" s="1324"/>
      <c r="J13" s="1324"/>
    </row>
    <row r="14" spans="1:13" ht="38.25" customHeight="1">
      <c r="A14" s="349">
        <v>1</v>
      </c>
      <c r="B14" s="351" t="s">
        <v>1227</v>
      </c>
      <c r="C14" s="349"/>
      <c r="D14" s="349"/>
      <c r="E14" s="349"/>
      <c r="F14" s="349"/>
      <c r="G14" s="349"/>
      <c r="H14" s="349"/>
      <c r="I14" s="349"/>
      <c r="J14" s="349"/>
    </row>
    <row r="15" spans="1:13" ht="43.2">
      <c r="A15" s="349">
        <v>2</v>
      </c>
      <c r="B15" s="352" t="s">
        <v>1228</v>
      </c>
      <c r="C15" s="349"/>
      <c r="D15" s="349"/>
      <c r="E15" s="349"/>
      <c r="F15" s="349"/>
      <c r="G15" s="349"/>
      <c r="H15" s="349"/>
      <c r="I15" s="349"/>
      <c r="J15" s="349"/>
    </row>
    <row r="16" spans="1:13" ht="38.25" customHeight="1">
      <c r="A16" s="353">
        <v>3</v>
      </c>
      <c r="B16" s="354" t="s">
        <v>1229</v>
      </c>
      <c r="C16" s="349"/>
      <c r="D16" s="349"/>
      <c r="E16" s="349"/>
      <c r="F16" s="349"/>
      <c r="G16" s="349"/>
      <c r="H16" s="349"/>
      <c r="I16" s="355"/>
      <c r="J16" s="356"/>
    </row>
    <row r="17" spans="1:10" ht="38.25" customHeight="1">
      <c r="A17" s="353">
        <v>4</v>
      </c>
      <c r="B17" s="354" t="s">
        <v>1230</v>
      </c>
      <c r="C17" s="349"/>
      <c r="D17" s="349"/>
      <c r="E17" s="349"/>
      <c r="F17" s="357"/>
      <c r="G17" s="358"/>
      <c r="H17" s="358"/>
      <c r="I17" s="355"/>
      <c r="J17" s="359"/>
    </row>
    <row r="18" spans="1:10" ht="38.25" customHeight="1">
      <c r="A18" s="360">
        <v>5</v>
      </c>
      <c r="B18" s="351" t="s">
        <v>1231</v>
      </c>
      <c r="C18" s="349"/>
      <c r="D18" s="349"/>
      <c r="E18" s="349"/>
      <c r="F18" s="358"/>
      <c r="G18" s="358"/>
      <c r="H18" s="358"/>
      <c r="I18" s="349"/>
      <c r="J18" s="34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4.4"/>
  <cols>
    <col min="12" max="12" width="53" customWidth="1"/>
  </cols>
  <sheetData>
    <row r="2" spans="2:12">
      <c r="B2" t="s">
        <v>1869</v>
      </c>
    </row>
    <row r="3" spans="2:12">
      <c r="B3" t="s">
        <v>1870</v>
      </c>
    </row>
    <row r="5" spans="2:12">
      <c r="B5" s="1217" t="s">
        <v>1232</v>
      </c>
      <c r="C5" s="1218"/>
      <c r="D5" s="1218"/>
      <c r="E5" s="1218"/>
      <c r="F5" s="1218"/>
      <c r="G5" s="1218"/>
      <c r="H5" s="1218"/>
      <c r="I5" s="1218"/>
      <c r="J5" s="1218"/>
      <c r="K5" s="1218"/>
      <c r="L5" s="1219"/>
    </row>
    <row r="6" spans="2:12">
      <c r="B6" s="1220" t="s">
        <v>1233</v>
      </c>
      <c r="C6" s="1216"/>
      <c r="D6" s="1216"/>
      <c r="E6" s="1216"/>
      <c r="F6" s="1216"/>
      <c r="G6" s="1216"/>
      <c r="H6" s="1216"/>
      <c r="I6" s="1216"/>
      <c r="J6" s="1216"/>
      <c r="K6" s="1216"/>
      <c r="L6" s="1221"/>
    </row>
    <row r="7" spans="2:12" ht="22.5" customHeight="1">
      <c r="B7" s="1220" t="s">
        <v>1234</v>
      </c>
      <c r="C7" s="1216"/>
      <c r="D7" s="1216"/>
      <c r="E7" s="1216"/>
      <c r="F7" s="1216"/>
      <c r="G7" s="1216"/>
      <c r="H7" s="1216"/>
      <c r="I7" s="1216"/>
      <c r="J7" s="1216"/>
      <c r="K7" s="1216"/>
      <c r="L7" s="1221"/>
    </row>
    <row r="8" spans="2:12">
      <c r="B8" s="1220" t="s">
        <v>1235</v>
      </c>
      <c r="C8" s="1216"/>
      <c r="D8" s="1216"/>
      <c r="E8" s="1216"/>
      <c r="F8" s="1216"/>
      <c r="G8" s="1216"/>
      <c r="H8" s="1216"/>
      <c r="I8" s="1216"/>
      <c r="J8" s="1216"/>
      <c r="K8" s="1216"/>
      <c r="L8" s="1221"/>
    </row>
    <row r="9" spans="2:12" ht="22.5" customHeight="1">
      <c r="B9" s="1220" t="s">
        <v>1236</v>
      </c>
      <c r="C9" s="1216"/>
      <c r="D9" s="1216"/>
      <c r="E9" s="1216"/>
      <c r="F9" s="1216"/>
      <c r="G9" s="1216"/>
      <c r="H9" s="1216"/>
      <c r="I9" s="1216"/>
      <c r="J9" s="1216"/>
      <c r="K9" s="1216"/>
      <c r="L9" s="1221"/>
    </row>
    <row r="10" spans="2:12" ht="22.5" customHeight="1">
      <c r="B10" s="1222" t="s">
        <v>1237</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747D3-EDF4-40E5-BD5E-FEF92C286CEA}">
  <sheetPr>
    <tabColor theme="5" tint="0.79998168889431442"/>
    <pageSetUpPr fitToPage="1"/>
  </sheetPr>
  <dimension ref="B2:S70"/>
  <sheetViews>
    <sheetView showGridLines="0" tabSelected="1" topLeftCell="A49" zoomScaleNormal="100" zoomScalePageLayoutView="90" workbookViewId="0">
      <selection activeCell="C44" sqref="C44:S44"/>
    </sheetView>
  </sheetViews>
  <sheetFormatPr defaultRowHeight="14.4"/>
  <cols>
    <col min="19" max="19" width="16.33203125" customWidth="1"/>
  </cols>
  <sheetData>
    <row r="2" spans="2:19" ht="18">
      <c r="B2" s="654" t="s">
        <v>1232</v>
      </c>
      <c r="C2" s="655"/>
      <c r="D2" s="1195"/>
      <c r="E2" s="1195"/>
      <c r="F2" s="1195"/>
      <c r="G2" s="1195"/>
      <c r="H2" s="1195"/>
      <c r="I2" s="1195"/>
      <c r="J2" s="1195"/>
      <c r="K2" s="1195"/>
      <c r="L2" s="1195"/>
      <c r="M2" s="1195"/>
      <c r="N2" s="1195"/>
      <c r="O2" s="1195"/>
      <c r="P2" s="1195"/>
      <c r="Q2" s="1195"/>
      <c r="R2" s="1195"/>
      <c r="S2" s="1195"/>
    </row>
    <row r="3" spans="2:19">
      <c r="B3" s="39"/>
      <c r="C3" s="39"/>
      <c r="D3" s="39"/>
      <c r="E3" s="39"/>
      <c r="F3" s="39"/>
      <c r="G3" s="39"/>
      <c r="H3" s="39"/>
      <c r="I3" s="39"/>
      <c r="J3" s="39"/>
      <c r="K3" s="39"/>
      <c r="L3" s="39"/>
      <c r="M3" s="39"/>
      <c r="N3" s="39"/>
      <c r="O3" s="39"/>
      <c r="P3" s="39"/>
      <c r="Q3" s="39"/>
      <c r="R3" s="39"/>
      <c r="S3" s="39"/>
    </row>
    <row r="4" spans="2:19">
      <c r="B4" s="39" t="s">
        <v>1238</v>
      </c>
      <c r="C4" s="39"/>
      <c r="D4" s="39"/>
      <c r="E4" s="39"/>
      <c r="F4" s="39"/>
      <c r="G4" s="39"/>
      <c r="H4" s="39"/>
      <c r="I4" s="39"/>
      <c r="J4" s="39"/>
      <c r="K4" s="39"/>
      <c r="L4" s="39"/>
      <c r="M4" s="39"/>
      <c r="N4" s="39"/>
      <c r="O4" s="39"/>
      <c r="P4" s="39"/>
      <c r="Q4" s="39"/>
      <c r="R4" s="39"/>
      <c r="S4" s="39"/>
    </row>
    <row r="5" spans="2:19">
      <c r="B5" s="1710" t="s">
        <v>1239</v>
      </c>
      <c r="C5" s="1710"/>
      <c r="D5" s="1710"/>
      <c r="E5" s="1710"/>
      <c r="F5" s="1710"/>
      <c r="G5" s="1710"/>
      <c r="H5" s="1710"/>
      <c r="I5" s="1710"/>
      <c r="J5" s="1710"/>
      <c r="K5" s="1710"/>
      <c r="L5" s="1710"/>
      <c r="M5" s="1710"/>
      <c r="N5" s="1710"/>
      <c r="O5" s="1710"/>
      <c r="P5" s="1710"/>
      <c r="Q5" s="1710"/>
      <c r="R5" s="1710"/>
      <c r="S5" s="1710"/>
    </row>
    <row r="6" spans="2:19">
      <c r="B6" s="1586" t="s">
        <v>116</v>
      </c>
      <c r="C6" s="1587" t="s">
        <v>1240</v>
      </c>
      <c r="D6" s="1587"/>
      <c r="E6" s="1587"/>
      <c r="F6" s="1587"/>
      <c r="G6" s="1587"/>
      <c r="H6" s="1587"/>
      <c r="I6" s="1587"/>
      <c r="J6" s="1587"/>
      <c r="K6" s="1587"/>
      <c r="L6" s="1587"/>
      <c r="M6" s="1587"/>
      <c r="N6" s="1587"/>
      <c r="O6" s="1587"/>
      <c r="P6" s="1587"/>
      <c r="Q6" s="1587"/>
      <c r="R6" s="1587"/>
      <c r="S6" s="1587"/>
    </row>
    <row r="7" spans="2:19" ht="25.95" customHeight="1">
      <c r="B7" s="1586"/>
      <c r="C7" s="362" t="s">
        <v>1241</v>
      </c>
      <c r="D7" s="1588" t="s">
        <v>1242</v>
      </c>
      <c r="E7" s="1588"/>
      <c r="F7" s="1588"/>
      <c r="G7" s="1588"/>
      <c r="H7" s="1588"/>
      <c r="I7" s="1588"/>
      <c r="J7" s="1588"/>
      <c r="K7" s="1588"/>
      <c r="L7" s="1588"/>
      <c r="M7" s="1588"/>
      <c r="N7" s="1588"/>
      <c r="O7" s="1588"/>
      <c r="P7" s="1588"/>
      <c r="Q7" s="1588"/>
      <c r="R7" s="1588"/>
      <c r="S7" s="1588"/>
    </row>
    <row r="8" spans="2:19" ht="27" customHeight="1">
      <c r="B8" s="1586"/>
      <c r="C8" s="362" t="s">
        <v>1241</v>
      </c>
      <c r="D8" s="1588" t="s">
        <v>1243</v>
      </c>
      <c r="E8" s="1588"/>
      <c r="F8" s="1588"/>
      <c r="G8" s="1588"/>
      <c r="H8" s="1588"/>
      <c r="I8" s="1588"/>
      <c r="J8" s="1588"/>
      <c r="K8" s="1588"/>
      <c r="L8" s="1588"/>
      <c r="M8" s="1588"/>
      <c r="N8" s="1588"/>
      <c r="O8" s="1588"/>
      <c r="P8" s="1588"/>
      <c r="Q8" s="1588"/>
      <c r="R8" s="1588"/>
      <c r="S8" s="1588"/>
    </row>
    <row r="9" spans="2:19">
      <c r="B9" s="1586"/>
      <c r="C9" s="362" t="s">
        <v>1241</v>
      </c>
      <c r="D9" s="1588" t="s">
        <v>1244</v>
      </c>
      <c r="E9" s="1588"/>
      <c r="F9" s="1588"/>
      <c r="G9" s="1588"/>
      <c r="H9" s="1588"/>
      <c r="I9" s="1588"/>
      <c r="J9" s="1588"/>
      <c r="K9" s="1588"/>
      <c r="L9" s="1588"/>
      <c r="M9" s="1588"/>
      <c r="N9" s="1588"/>
      <c r="O9" s="1588"/>
      <c r="P9" s="1588"/>
      <c r="Q9" s="1588"/>
      <c r="R9" s="1588"/>
      <c r="S9" s="1588"/>
    </row>
    <row r="10" spans="2:19">
      <c r="B10" s="1586"/>
      <c r="C10" s="362" t="s">
        <v>1241</v>
      </c>
      <c r="D10" s="1587" t="s">
        <v>1245</v>
      </c>
      <c r="E10" s="1587"/>
      <c r="F10" s="1587"/>
      <c r="G10" s="1587"/>
      <c r="H10" s="1587"/>
      <c r="I10" s="1587"/>
      <c r="J10" s="1587"/>
      <c r="K10" s="1587"/>
      <c r="L10" s="1587"/>
      <c r="M10" s="1587"/>
      <c r="N10" s="1587"/>
      <c r="O10" s="1587"/>
      <c r="P10" s="1587"/>
      <c r="Q10" s="1587"/>
      <c r="R10" s="1587"/>
      <c r="S10" s="1587"/>
    </row>
    <row r="11" spans="2:19">
      <c r="B11" s="1194"/>
      <c r="C11" s="362"/>
      <c r="D11" s="1195"/>
      <c r="E11" s="1195"/>
      <c r="F11" s="1195"/>
      <c r="G11" s="1195"/>
      <c r="H11" s="1195"/>
      <c r="I11" s="1195"/>
      <c r="J11" s="1195"/>
      <c r="K11" s="1195"/>
      <c r="L11" s="1195"/>
      <c r="M11" s="1195"/>
      <c r="N11" s="1195"/>
      <c r="O11" s="1195"/>
      <c r="P11" s="1195"/>
      <c r="Q11" s="1195"/>
      <c r="R11" s="1195"/>
      <c r="S11" s="1195"/>
    </row>
    <row r="12" spans="2:19" s="1198" customFormat="1" ht="30" customHeight="1">
      <c r="B12" s="1193"/>
      <c r="C12" s="1711" t="s">
        <v>2206</v>
      </c>
      <c r="D12" s="1711"/>
      <c r="E12" s="1711"/>
      <c r="F12" s="1711"/>
      <c r="G12" s="1711"/>
      <c r="H12" s="1711"/>
      <c r="I12" s="1711"/>
      <c r="J12" s="1711"/>
      <c r="K12" s="1711"/>
      <c r="L12" s="1711"/>
      <c r="M12" s="1711"/>
      <c r="N12" s="1711"/>
      <c r="O12" s="1711"/>
      <c r="P12" s="1711"/>
      <c r="Q12" s="1711"/>
      <c r="R12" s="1711"/>
      <c r="S12" s="1711"/>
    </row>
    <row r="13" spans="2:19" ht="28.2" customHeight="1">
      <c r="B13" s="1194"/>
      <c r="C13" s="1712" t="s">
        <v>2207</v>
      </c>
      <c r="D13" s="1712"/>
      <c r="E13" s="1712"/>
      <c r="F13" s="1712"/>
      <c r="G13" s="1712"/>
      <c r="H13" s="1712"/>
      <c r="I13" s="1712"/>
      <c r="J13" s="1712"/>
      <c r="K13" s="1712"/>
      <c r="L13" s="1712"/>
      <c r="M13" s="1712"/>
      <c r="N13" s="1712"/>
      <c r="O13" s="1712"/>
      <c r="P13" s="1712"/>
      <c r="Q13" s="1712"/>
      <c r="R13" s="1712"/>
      <c r="S13" s="1712"/>
    </row>
    <row r="14" spans="2:19" ht="28.2" customHeight="1">
      <c r="B14" s="1194"/>
      <c r="C14" s="1711" t="s">
        <v>2208</v>
      </c>
      <c r="D14" s="1711"/>
      <c r="E14" s="1711"/>
      <c r="F14" s="1711"/>
      <c r="G14" s="1711"/>
      <c r="H14" s="1711"/>
      <c r="I14" s="1711"/>
      <c r="J14" s="1711"/>
      <c r="K14" s="1711"/>
      <c r="L14" s="1711"/>
      <c r="M14" s="1711"/>
      <c r="N14" s="1711"/>
      <c r="O14" s="1711"/>
      <c r="P14" s="1711"/>
      <c r="Q14" s="1711"/>
      <c r="R14" s="1711"/>
      <c r="S14" s="1711"/>
    </row>
    <row r="15" spans="2:19">
      <c r="B15" s="1194"/>
      <c r="C15" s="362"/>
      <c r="D15" s="1195"/>
      <c r="E15" s="1195"/>
      <c r="F15" s="1195"/>
      <c r="G15" s="1195"/>
      <c r="H15" s="1195"/>
      <c r="I15" s="1195"/>
      <c r="J15" s="1195"/>
      <c r="K15" s="1195"/>
      <c r="L15" s="1195"/>
      <c r="M15" s="1195"/>
      <c r="N15" s="1195"/>
      <c r="O15" s="1195"/>
      <c r="P15" s="1195"/>
      <c r="Q15" s="1195"/>
      <c r="R15" s="1195"/>
      <c r="S15" s="1195"/>
    </row>
    <row r="16" spans="2:19">
      <c r="B16" s="1589" t="s">
        <v>118</v>
      </c>
      <c r="C16" s="1590" t="s">
        <v>1246</v>
      </c>
      <c r="D16" s="1590"/>
      <c r="E16" s="1590"/>
      <c r="F16" s="1590"/>
      <c r="G16" s="1590"/>
      <c r="H16" s="1590"/>
      <c r="I16" s="1590"/>
      <c r="J16" s="1590"/>
      <c r="K16" s="1590"/>
      <c r="L16" s="1590"/>
      <c r="M16" s="1590"/>
      <c r="N16" s="1590"/>
      <c r="O16" s="1590"/>
      <c r="P16" s="1590"/>
      <c r="Q16" s="1590"/>
      <c r="R16" s="1590"/>
      <c r="S16" s="1590"/>
    </row>
    <row r="17" spans="2:19">
      <c r="B17" s="1586"/>
      <c r="C17" s="362" t="s">
        <v>1241</v>
      </c>
      <c r="D17" s="1588" t="s">
        <v>1247</v>
      </c>
      <c r="E17" s="1588"/>
      <c r="F17" s="1588"/>
      <c r="G17" s="1588"/>
      <c r="H17" s="1588"/>
      <c r="I17" s="1588"/>
      <c r="J17" s="1588"/>
      <c r="K17" s="1588"/>
      <c r="L17" s="1588"/>
      <c r="M17" s="1588"/>
      <c r="N17" s="1588"/>
      <c r="O17" s="1588"/>
      <c r="P17" s="1588"/>
      <c r="Q17" s="1588"/>
      <c r="R17" s="1588"/>
      <c r="S17" s="1588"/>
    </row>
    <row r="18" spans="2:19">
      <c r="B18" s="1586"/>
      <c r="C18" s="362" t="s">
        <v>1241</v>
      </c>
      <c r="D18" s="1587" t="s">
        <v>1248</v>
      </c>
      <c r="E18" s="1587"/>
      <c r="F18" s="1587"/>
      <c r="G18" s="1587"/>
      <c r="H18" s="1587"/>
      <c r="I18" s="1587"/>
      <c r="J18" s="1587"/>
      <c r="K18" s="1587"/>
      <c r="L18" s="1587"/>
      <c r="M18" s="1587"/>
      <c r="N18" s="1587"/>
      <c r="O18" s="1587"/>
      <c r="P18" s="1587"/>
      <c r="Q18" s="1587"/>
      <c r="R18" s="1587"/>
      <c r="S18" s="1587"/>
    </row>
    <row r="19" spans="2:19" ht="27" customHeight="1">
      <c r="B19" s="1586"/>
      <c r="C19" s="362" t="s">
        <v>1241</v>
      </c>
      <c r="D19" s="1588" t="s">
        <v>1249</v>
      </c>
      <c r="E19" s="1588"/>
      <c r="F19" s="1588"/>
      <c r="G19" s="1588"/>
      <c r="H19" s="1588"/>
      <c r="I19" s="1588"/>
      <c r="J19" s="1588"/>
      <c r="K19" s="1588"/>
      <c r="L19" s="1588"/>
      <c r="M19" s="1588"/>
      <c r="N19" s="1588"/>
      <c r="O19" s="1588"/>
      <c r="P19" s="1588"/>
      <c r="Q19" s="1588"/>
      <c r="R19" s="1588"/>
      <c r="S19" s="1588"/>
    </row>
    <row r="20" spans="2:19">
      <c r="B20" s="1586"/>
      <c r="C20" s="362" t="s">
        <v>1241</v>
      </c>
      <c r="D20" s="1587" t="s">
        <v>1250</v>
      </c>
      <c r="E20" s="1587"/>
      <c r="F20" s="1587"/>
      <c r="G20" s="1587"/>
      <c r="H20" s="1587"/>
      <c r="I20" s="1587"/>
      <c r="J20" s="1587"/>
      <c r="K20" s="1587"/>
      <c r="L20" s="1587"/>
      <c r="M20" s="1587"/>
      <c r="N20" s="1587"/>
      <c r="O20" s="1587"/>
      <c r="P20" s="1587"/>
      <c r="Q20" s="1587"/>
      <c r="R20" s="1587"/>
      <c r="S20" s="1587"/>
    </row>
    <row r="21" spans="2:19">
      <c r="B21" s="1586"/>
      <c r="C21" s="362" t="s">
        <v>1241</v>
      </c>
      <c r="D21" s="1587" t="s">
        <v>1251</v>
      </c>
      <c r="E21" s="1587"/>
      <c r="F21" s="1587"/>
      <c r="G21" s="1587"/>
      <c r="H21" s="1587"/>
      <c r="I21" s="1587"/>
      <c r="J21" s="1587"/>
      <c r="K21" s="1587"/>
      <c r="L21" s="1587"/>
      <c r="M21" s="1587"/>
      <c r="N21" s="1587"/>
      <c r="O21" s="1587"/>
      <c r="P21" s="1587"/>
      <c r="Q21" s="1587"/>
      <c r="R21" s="1587"/>
      <c r="S21" s="1587"/>
    </row>
    <row r="22" spans="2:19">
      <c r="B22" s="1194"/>
      <c r="C22" s="362"/>
      <c r="D22" s="1195"/>
      <c r="E22" s="1195"/>
      <c r="F22" s="1195"/>
      <c r="G22" s="1195"/>
      <c r="H22" s="1195"/>
      <c r="I22" s="1195"/>
      <c r="J22" s="1195"/>
      <c r="K22" s="1195"/>
      <c r="L22" s="1195"/>
      <c r="M22" s="1195"/>
      <c r="N22" s="1195"/>
      <c r="O22" s="1195"/>
      <c r="P22" s="1195"/>
      <c r="Q22" s="1195"/>
      <c r="R22" s="1195"/>
      <c r="S22" s="1195"/>
    </row>
    <row r="23" spans="2:19" ht="45" customHeight="1">
      <c r="B23" s="1194"/>
      <c r="C23" s="1713" t="s">
        <v>2209</v>
      </c>
      <c r="D23" s="1714"/>
      <c r="E23" s="1714"/>
      <c r="F23" s="1714"/>
      <c r="G23" s="1714"/>
      <c r="H23" s="1714"/>
      <c r="I23" s="1714"/>
      <c r="J23" s="1714"/>
      <c r="K23" s="1714"/>
      <c r="L23" s="1714"/>
      <c r="M23" s="1714"/>
      <c r="N23" s="1714"/>
      <c r="O23" s="1714"/>
      <c r="P23" s="1714"/>
      <c r="Q23" s="1714"/>
      <c r="R23" s="1714"/>
      <c r="S23" s="1714"/>
    </row>
    <row r="24" spans="2:19" ht="45" customHeight="1">
      <c r="B24" s="1194"/>
      <c r="C24" s="1715" t="s">
        <v>2210</v>
      </c>
      <c r="D24" s="1715"/>
      <c r="E24" s="1715"/>
      <c r="F24" s="1715"/>
      <c r="G24" s="1715"/>
      <c r="H24" s="1715"/>
      <c r="I24" s="1715"/>
      <c r="J24" s="1715"/>
      <c r="K24" s="1715"/>
      <c r="L24" s="1715"/>
      <c r="M24" s="1715"/>
      <c r="N24" s="1715"/>
      <c r="O24" s="1715"/>
      <c r="P24" s="1715"/>
      <c r="Q24" s="1715"/>
      <c r="R24" s="1715"/>
      <c r="S24" s="1715"/>
    </row>
    <row r="25" spans="2:19" s="1189" customFormat="1" ht="45" customHeight="1">
      <c r="B25" s="1716"/>
      <c r="C25" s="1717" t="s">
        <v>2211</v>
      </c>
      <c r="D25" s="1717"/>
      <c r="E25" s="1717"/>
      <c r="F25" s="1717"/>
      <c r="G25" s="1717"/>
      <c r="H25" s="1717"/>
      <c r="I25" s="1717"/>
      <c r="J25" s="1717"/>
      <c r="K25" s="1717"/>
      <c r="L25" s="1717"/>
      <c r="M25" s="1717"/>
      <c r="N25" s="1717"/>
      <c r="O25" s="1717"/>
      <c r="P25" s="1717"/>
      <c r="Q25" s="1717"/>
      <c r="R25" s="1717"/>
      <c r="S25" s="1717"/>
    </row>
    <row r="26" spans="2:19" s="1189" customFormat="1" ht="45" customHeight="1">
      <c r="B26" s="1716"/>
      <c r="C26" s="1711" t="s">
        <v>2212</v>
      </c>
      <c r="D26" s="1711"/>
      <c r="E26" s="1711"/>
      <c r="F26" s="1711"/>
      <c r="G26" s="1711"/>
      <c r="H26" s="1711"/>
      <c r="I26" s="1711"/>
      <c r="J26" s="1711"/>
      <c r="K26" s="1711"/>
      <c r="L26" s="1711"/>
      <c r="M26" s="1711"/>
      <c r="N26" s="1711"/>
      <c r="O26" s="1711"/>
      <c r="P26" s="1711"/>
      <c r="Q26" s="1711"/>
      <c r="R26" s="1711"/>
      <c r="S26" s="1711"/>
    </row>
    <row r="28" spans="2:19">
      <c r="B28" s="1192" t="s">
        <v>152</v>
      </c>
      <c r="C28" s="1591" t="s">
        <v>1252</v>
      </c>
      <c r="D28" s="1591"/>
      <c r="E28" s="1591"/>
      <c r="F28" s="1591"/>
      <c r="G28" s="1591"/>
      <c r="H28" s="1591"/>
      <c r="I28" s="1591"/>
      <c r="J28" s="1591"/>
      <c r="K28" s="1591"/>
      <c r="L28" s="1591"/>
      <c r="M28" s="1591"/>
      <c r="N28" s="1591"/>
      <c r="O28" s="1591"/>
      <c r="P28" s="1591"/>
      <c r="Q28" s="1591"/>
      <c r="R28" s="1591"/>
      <c r="S28" s="1591"/>
    </row>
    <row r="29" spans="2:19">
      <c r="B29" s="1194"/>
      <c r="C29" s="1196"/>
      <c r="D29" s="1196"/>
      <c r="E29" s="1196"/>
      <c r="F29" s="1196"/>
      <c r="G29" s="1196"/>
      <c r="H29" s="1196"/>
      <c r="I29" s="1196"/>
      <c r="J29" s="1196"/>
      <c r="K29" s="1196"/>
      <c r="L29" s="1196"/>
      <c r="M29" s="1196"/>
      <c r="N29" s="1196"/>
      <c r="O29" s="1196"/>
      <c r="P29" s="1196"/>
      <c r="Q29" s="1196"/>
      <c r="R29" s="1196"/>
      <c r="S29" s="1196"/>
    </row>
    <row r="30" spans="2:19" ht="45" customHeight="1">
      <c r="B30" s="1194"/>
      <c r="C30" s="1711" t="s">
        <v>2213</v>
      </c>
      <c r="D30" s="1711"/>
      <c r="E30" s="1711"/>
      <c r="F30" s="1711"/>
      <c r="G30" s="1711"/>
      <c r="H30" s="1711"/>
      <c r="I30" s="1711"/>
      <c r="J30" s="1711"/>
      <c r="K30" s="1711"/>
      <c r="L30" s="1711"/>
      <c r="M30" s="1711"/>
      <c r="N30" s="1711"/>
      <c r="O30" s="1711"/>
      <c r="P30" s="1711"/>
      <c r="Q30" s="1711"/>
      <c r="R30" s="1711"/>
      <c r="S30" s="1711"/>
    </row>
    <row r="31" spans="2:19">
      <c r="B31" s="1194"/>
      <c r="C31" s="1196"/>
      <c r="D31" s="1196"/>
      <c r="E31" s="1196"/>
      <c r="F31" s="1196"/>
      <c r="G31" s="1196"/>
      <c r="H31" s="1196"/>
      <c r="I31" s="1196"/>
      <c r="J31" s="1196"/>
      <c r="K31" s="1196"/>
      <c r="L31" s="1196"/>
      <c r="M31" s="1196"/>
      <c r="N31" s="1196"/>
      <c r="O31" s="1196"/>
      <c r="P31" s="1196"/>
      <c r="Q31" s="1196"/>
      <c r="R31" s="1196"/>
      <c r="S31" s="1196"/>
    </row>
    <row r="32" spans="2:19">
      <c r="B32" s="1192" t="s">
        <v>137</v>
      </c>
      <c r="C32" s="1718" t="s">
        <v>1253</v>
      </c>
      <c r="D32" s="1718"/>
      <c r="E32" s="1718"/>
      <c r="F32" s="1718"/>
      <c r="G32" s="1718"/>
      <c r="H32" s="1718"/>
      <c r="I32" s="1718"/>
      <c r="J32" s="1718"/>
      <c r="K32" s="1718"/>
      <c r="L32" s="1718"/>
      <c r="M32" s="1718"/>
      <c r="N32" s="1718"/>
      <c r="O32" s="1718"/>
      <c r="P32" s="1718"/>
      <c r="Q32" s="1718"/>
      <c r="R32" s="1718"/>
      <c r="S32" s="1718"/>
    </row>
    <row r="33" spans="2:19">
      <c r="B33" s="1194"/>
      <c r="C33" s="1193"/>
      <c r="D33" s="1193"/>
      <c r="E33" s="1193"/>
      <c r="F33" s="1193"/>
      <c r="G33" s="1193"/>
      <c r="H33" s="1193"/>
      <c r="I33" s="1193"/>
      <c r="J33" s="1193"/>
      <c r="K33" s="1193"/>
      <c r="L33" s="1193"/>
      <c r="M33" s="1193"/>
      <c r="N33" s="1193"/>
      <c r="O33" s="1193"/>
      <c r="P33" s="1193"/>
      <c r="Q33" s="1193"/>
      <c r="R33" s="1193"/>
      <c r="S33" s="1193"/>
    </row>
    <row r="34" spans="2:19" ht="60" customHeight="1">
      <c r="B34" s="1194"/>
      <c r="C34" s="1711" t="s">
        <v>2214</v>
      </c>
      <c r="D34" s="1711"/>
      <c r="E34" s="1711"/>
      <c r="F34" s="1711"/>
      <c r="G34" s="1711"/>
      <c r="H34" s="1711"/>
      <c r="I34" s="1711"/>
      <c r="J34" s="1711"/>
      <c r="K34" s="1711"/>
      <c r="L34" s="1711"/>
      <c r="M34" s="1711"/>
      <c r="N34" s="1711"/>
      <c r="O34" s="1711"/>
      <c r="P34" s="1711"/>
      <c r="Q34" s="1711"/>
      <c r="R34" s="1711"/>
      <c r="S34" s="1711"/>
    </row>
    <row r="35" spans="2:19">
      <c r="B35" s="1194"/>
      <c r="C35" s="1193"/>
      <c r="D35" s="1193"/>
      <c r="E35" s="1193"/>
      <c r="F35" s="1193"/>
      <c r="G35" s="1193"/>
      <c r="H35" s="1193"/>
      <c r="I35" s="1193"/>
      <c r="J35" s="1193"/>
      <c r="K35" s="1193"/>
      <c r="L35" s="1193"/>
      <c r="M35" s="1193"/>
      <c r="N35" s="1193"/>
      <c r="O35" s="1193"/>
      <c r="P35" s="1193"/>
      <c r="Q35" s="1193"/>
      <c r="R35" s="1193"/>
      <c r="S35" s="1193"/>
    </row>
    <row r="36" spans="2:19">
      <c r="B36" s="1589" t="s">
        <v>139</v>
      </c>
      <c r="C36" s="1590" t="s">
        <v>1254</v>
      </c>
      <c r="D36" s="1590"/>
      <c r="E36" s="1590"/>
      <c r="F36" s="1590"/>
      <c r="G36" s="1590"/>
      <c r="H36" s="1590"/>
      <c r="I36" s="1590"/>
      <c r="J36" s="1590"/>
      <c r="K36" s="1590"/>
      <c r="L36" s="1590"/>
      <c r="M36" s="1590"/>
      <c r="N36" s="1590"/>
      <c r="O36" s="1590"/>
      <c r="P36" s="1590"/>
      <c r="Q36" s="1590"/>
      <c r="R36" s="1590"/>
      <c r="S36" s="1590"/>
    </row>
    <row r="37" spans="2:19">
      <c r="B37" s="1586"/>
      <c r="C37" s="362" t="s">
        <v>1241</v>
      </c>
      <c r="D37" s="1587" t="s">
        <v>1255</v>
      </c>
      <c r="E37" s="1587"/>
      <c r="F37" s="1587"/>
      <c r="G37" s="1587"/>
      <c r="H37" s="1587"/>
      <c r="I37" s="1587"/>
      <c r="J37" s="1587"/>
      <c r="K37" s="1587"/>
      <c r="L37" s="1587"/>
      <c r="M37" s="1587"/>
      <c r="N37" s="1587"/>
      <c r="O37" s="1587"/>
      <c r="P37" s="1587"/>
      <c r="Q37" s="1587"/>
      <c r="R37" s="1587"/>
      <c r="S37" s="1587"/>
    </row>
    <row r="38" spans="2:19">
      <c r="B38" s="1586"/>
      <c r="C38" s="362" t="s">
        <v>1241</v>
      </c>
      <c r="D38" s="1587" t="s">
        <v>1256</v>
      </c>
      <c r="E38" s="1587"/>
      <c r="F38" s="1587"/>
      <c r="G38" s="1587"/>
      <c r="H38" s="1587"/>
      <c r="I38" s="1587"/>
      <c r="J38" s="1587"/>
      <c r="K38" s="1587"/>
      <c r="L38" s="1587"/>
      <c r="M38" s="1587"/>
      <c r="N38" s="1587"/>
      <c r="O38" s="1587"/>
      <c r="P38" s="1587"/>
      <c r="Q38" s="1587"/>
      <c r="R38" s="1587"/>
      <c r="S38" s="1587"/>
    </row>
    <row r="39" spans="2:19">
      <c r="B39" s="1586"/>
      <c r="C39" s="362" t="s">
        <v>1241</v>
      </c>
      <c r="D39" s="1588" t="s">
        <v>1257</v>
      </c>
      <c r="E39" s="1588"/>
      <c r="F39" s="1588"/>
      <c r="G39" s="1588"/>
      <c r="H39" s="1588"/>
      <c r="I39" s="1588"/>
      <c r="J39" s="1588"/>
      <c r="K39" s="1588"/>
      <c r="L39" s="1588"/>
      <c r="M39" s="1588"/>
      <c r="N39" s="1588"/>
      <c r="O39" s="1588"/>
      <c r="P39" s="1588"/>
      <c r="Q39" s="1588"/>
      <c r="R39" s="1588"/>
      <c r="S39" s="1588"/>
    </row>
    <row r="40" spans="2:19" ht="29.4" customHeight="1">
      <c r="B40" s="1586"/>
      <c r="C40" s="362" t="s">
        <v>1241</v>
      </c>
      <c r="D40" s="1588" t="s">
        <v>1258</v>
      </c>
      <c r="E40" s="1588"/>
      <c r="F40" s="1588"/>
      <c r="G40" s="1588"/>
      <c r="H40" s="1588"/>
      <c r="I40" s="1588"/>
      <c r="J40" s="1588"/>
      <c r="K40" s="1588"/>
      <c r="L40" s="1588"/>
      <c r="M40" s="1588"/>
      <c r="N40" s="1588"/>
      <c r="O40" s="1588"/>
      <c r="P40" s="1588"/>
      <c r="Q40" s="1588"/>
      <c r="R40" s="1588"/>
      <c r="S40" s="1588"/>
    </row>
    <row r="41" spans="2:19">
      <c r="B41" s="1194"/>
      <c r="C41" s="362"/>
      <c r="D41" s="1196"/>
      <c r="E41" s="1196"/>
      <c r="F41" s="1196"/>
      <c r="G41" s="1196"/>
      <c r="H41" s="1196"/>
      <c r="I41" s="1196"/>
      <c r="J41" s="1196"/>
      <c r="K41" s="1196"/>
      <c r="L41" s="1196"/>
      <c r="M41" s="1196"/>
      <c r="N41" s="1196"/>
      <c r="O41" s="1196"/>
      <c r="P41" s="1196"/>
      <c r="Q41" s="1196"/>
      <c r="R41" s="1196"/>
      <c r="S41" s="1196"/>
    </row>
    <row r="42" spans="2:19">
      <c r="B42" s="1194"/>
      <c r="C42" s="1711" t="s">
        <v>2215</v>
      </c>
      <c r="D42" s="1711"/>
      <c r="E42" s="1711"/>
      <c r="F42" s="1711"/>
      <c r="G42" s="1711"/>
      <c r="H42" s="1711"/>
      <c r="I42" s="1711"/>
      <c r="J42" s="1711"/>
      <c r="K42" s="1711"/>
      <c r="L42" s="1711"/>
      <c r="M42" s="1711"/>
      <c r="N42" s="1711"/>
      <c r="O42" s="1711"/>
      <c r="P42" s="1711"/>
      <c r="Q42" s="1711"/>
      <c r="R42" s="1711"/>
      <c r="S42" s="1711"/>
    </row>
    <row r="43" spans="2:19" ht="29.4" customHeight="1">
      <c r="B43" s="1194"/>
      <c r="C43" s="1711" t="s">
        <v>2216</v>
      </c>
      <c r="D43" s="1711"/>
      <c r="E43" s="1711"/>
      <c r="F43" s="1711"/>
      <c r="G43" s="1711"/>
      <c r="H43" s="1711"/>
      <c r="I43" s="1711"/>
      <c r="J43" s="1711"/>
      <c r="K43" s="1711"/>
      <c r="L43" s="1711"/>
      <c r="M43" s="1711"/>
      <c r="N43" s="1711"/>
      <c r="O43" s="1711"/>
      <c r="P43" s="1711"/>
      <c r="Q43" s="1711"/>
      <c r="R43" s="1711"/>
      <c r="S43" s="1711"/>
    </row>
    <row r="44" spans="2:19" ht="29.4" customHeight="1">
      <c r="B44" s="1194"/>
      <c r="C44" s="1711" t="s">
        <v>2217</v>
      </c>
      <c r="D44" s="1711"/>
      <c r="E44" s="1711"/>
      <c r="F44" s="1711"/>
      <c r="G44" s="1711"/>
      <c r="H44" s="1711"/>
      <c r="I44" s="1711"/>
      <c r="J44" s="1711"/>
      <c r="K44" s="1711"/>
      <c r="L44" s="1711"/>
      <c r="M44" s="1711"/>
      <c r="N44" s="1711"/>
      <c r="O44" s="1711"/>
      <c r="P44" s="1711"/>
      <c r="Q44" s="1711"/>
      <c r="R44" s="1711"/>
      <c r="S44" s="1711"/>
    </row>
    <row r="45" spans="2:19" ht="29.4" customHeight="1">
      <c r="B45" s="1194"/>
      <c r="C45" s="362"/>
      <c r="D45" s="1196"/>
      <c r="E45" s="1196"/>
      <c r="F45" s="1196"/>
      <c r="G45" s="1196"/>
      <c r="H45" s="1196"/>
      <c r="I45" s="1196"/>
      <c r="J45" s="1196"/>
      <c r="K45" s="1196"/>
      <c r="L45" s="1196"/>
      <c r="M45" s="1196"/>
      <c r="N45" s="1196"/>
      <c r="O45" s="1196"/>
      <c r="P45" s="1196"/>
      <c r="Q45" s="1196"/>
      <c r="R45" s="1196"/>
      <c r="S45" s="1196"/>
    </row>
    <row r="46" spans="2:19">
      <c r="B46" s="1589" t="s">
        <v>142</v>
      </c>
      <c r="C46" s="1590" t="s">
        <v>1259</v>
      </c>
      <c r="D46" s="1590"/>
      <c r="E46" s="1590"/>
      <c r="F46" s="1590"/>
      <c r="G46" s="1590"/>
      <c r="H46" s="1590"/>
      <c r="I46" s="1590"/>
      <c r="J46" s="1590"/>
      <c r="K46" s="1590"/>
      <c r="L46" s="1590"/>
      <c r="M46" s="1590"/>
      <c r="N46" s="1590"/>
      <c r="O46" s="1590"/>
      <c r="P46" s="1590"/>
      <c r="Q46" s="1590"/>
      <c r="R46" s="1590"/>
      <c r="S46" s="1590"/>
    </row>
    <row r="47" spans="2:19" ht="25.95" customHeight="1">
      <c r="B47" s="1586"/>
      <c r="C47" s="362" t="s">
        <v>1241</v>
      </c>
      <c r="D47" s="1588" t="s">
        <v>1260</v>
      </c>
      <c r="E47" s="1588"/>
      <c r="F47" s="1588"/>
      <c r="G47" s="1588"/>
      <c r="H47" s="1588"/>
      <c r="I47" s="1588"/>
      <c r="J47" s="1588"/>
      <c r="K47" s="1588"/>
      <c r="L47" s="1588"/>
      <c r="M47" s="1588"/>
      <c r="N47" s="1588"/>
      <c r="O47" s="1588"/>
      <c r="P47" s="1588"/>
      <c r="Q47" s="1588"/>
      <c r="R47" s="1588"/>
      <c r="S47" s="1588"/>
    </row>
    <row r="48" spans="2:19">
      <c r="B48" s="1586"/>
      <c r="C48" s="362" t="s">
        <v>1241</v>
      </c>
      <c r="D48" s="1588" t="s">
        <v>1261</v>
      </c>
      <c r="E48" s="1588"/>
      <c r="F48" s="1588"/>
      <c r="G48" s="1588"/>
      <c r="H48" s="1588"/>
      <c r="I48" s="1588"/>
      <c r="J48" s="1588"/>
      <c r="K48" s="1588"/>
      <c r="L48" s="1588"/>
      <c r="M48" s="1588"/>
      <c r="N48" s="1588"/>
      <c r="O48" s="1588"/>
      <c r="P48" s="1588"/>
      <c r="Q48" s="1588"/>
      <c r="R48" s="1588"/>
      <c r="S48" s="1588"/>
    </row>
    <row r="49" spans="2:19">
      <c r="B49" s="1586"/>
      <c r="C49" s="362" t="s">
        <v>1241</v>
      </c>
      <c r="D49" s="1587" t="s">
        <v>1262</v>
      </c>
      <c r="E49" s="1587"/>
      <c r="F49" s="1587"/>
      <c r="G49" s="1587"/>
      <c r="H49" s="1587"/>
      <c r="I49" s="1587"/>
      <c r="J49" s="1587"/>
      <c r="K49" s="1587"/>
      <c r="L49" s="1587"/>
      <c r="M49" s="1587"/>
      <c r="N49" s="1587"/>
      <c r="O49" s="1587"/>
      <c r="P49" s="1587"/>
      <c r="Q49" s="1587"/>
      <c r="R49" s="1587"/>
      <c r="S49" s="1587"/>
    </row>
    <row r="50" spans="2:19">
      <c r="B50" s="1194"/>
      <c r="C50" s="362"/>
      <c r="D50" s="1195"/>
      <c r="E50" s="1195"/>
      <c r="F50" s="1195"/>
      <c r="G50" s="1195"/>
      <c r="H50" s="1195"/>
      <c r="I50" s="1195"/>
      <c r="J50" s="1195"/>
      <c r="K50" s="1195"/>
      <c r="L50" s="1195"/>
      <c r="M50" s="1195"/>
      <c r="N50" s="1195"/>
      <c r="O50" s="1195"/>
      <c r="P50" s="1195"/>
      <c r="Q50" s="1195"/>
      <c r="R50" s="1195"/>
      <c r="S50" s="1195"/>
    </row>
    <row r="51" spans="2:19" ht="30" customHeight="1">
      <c r="B51" s="1194"/>
      <c r="C51" s="1719" t="s">
        <v>2218</v>
      </c>
      <c r="D51" s="1720"/>
      <c r="E51" s="1720"/>
      <c r="F51" s="1720"/>
      <c r="G51" s="1720"/>
      <c r="H51" s="1720"/>
      <c r="I51" s="1720"/>
      <c r="J51" s="1720"/>
      <c r="K51" s="1720"/>
      <c r="L51" s="1720"/>
      <c r="M51" s="1720"/>
      <c r="N51" s="1720"/>
      <c r="O51" s="1720"/>
      <c r="P51" s="1720"/>
      <c r="Q51" s="1720"/>
      <c r="R51" s="1720"/>
      <c r="S51" s="1720"/>
    </row>
    <row r="52" spans="2:19" ht="374.25" customHeight="1">
      <c r="B52" s="1194"/>
      <c r="C52" s="1721" t="s">
        <v>2219</v>
      </c>
      <c r="D52" s="1722"/>
      <c r="E52" s="1722"/>
      <c r="F52" s="1722"/>
      <c r="G52" s="1722"/>
      <c r="H52" s="1722"/>
      <c r="I52" s="1722"/>
      <c r="J52" s="1722"/>
      <c r="K52" s="1722"/>
      <c r="L52" s="1722"/>
      <c r="M52" s="1722"/>
      <c r="N52" s="1722"/>
      <c r="O52" s="1722"/>
      <c r="P52" s="1722"/>
      <c r="Q52" s="1722"/>
      <c r="R52" s="1722"/>
      <c r="S52" s="1722"/>
    </row>
    <row r="53" spans="2:19">
      <c r="B53" s="1194"/>
      <c r="C53" s="1723"/>
      <c r="D53" s="1723"/>
      <c r="E53" s="1723"/>
      <c r="F53" s="1723"/>
      <c r="G53" s="1723"/>
      <c r="H53" s="1723"/>
      <c r="I53" s="1723"/>
      <c r="J53" s="1723"/>
      <c r="K53" s="1723"/>
      <c r="L53" s="1723"/>
      <c r="M53" s="1723"/>
      <c r="N53" s="1723"/>
      <c r="O53" s="1723"/>
      <c r="P53" s="1723"/>
      <c r="Q53" s="1723"/>
      <c r="R53" s="1723"/>
      <c r="S53" s="1723"/>
    </row>
    <row r="54" spans="2:19">
      <c r="B54" s="1589" t="s">
        <v>145</v>
      </c>
      <c r="C54" s="1591" t="s">
        <v>1263</v>
      </c>
      <c r="D54" s="1591"/>
      <c r="E54" s="1591"/>
      <c r="F54" s="1591"/>
      <c r="G54" s="1591"/>
      <c r="H54" s="1591"/>
      <c r="I54" s="1591"/>
      <c r="J54" s="1591"/>
      <c r="K54" s="1591"/>
      <c r="L54" s="1591"/>
      <c r="M54" s="1591"/>
      <c r="N54" s="1591"/>
      <c r="O54" s="1591"/>
      <c r="P54" s="1591"/>
      <c r="Q54" s="1591"/>
      <c r="R54" s="1591"/>
      <c r="S54" s="1591"/>
    </row>
    <row r="55" spans="2:19" ht="27" customHeight="1">
      <c r="B55" s="1586"/>
      <c r="C55" s="362" t="s">
        <v>1241</v>
      </c>
      <c r="D55" s="1588" t="s">
        <v>1264</v>
      </c>
      <c r="E55" s="1588"/>
      <c r="F55" s="1588"/>
      <c r="G55" s="1588"/>
      <c r="H55" s="1588"/>
      <c r="I55" s="1588"/>
      <c r="J55" s="1588"/>
      <c r="K55" s="1588"/>
      <c r="L55" s="1588"/>
      <c r="M55" s="1588"/>
      <c r="N55" s="1588"/>
      <c r="O55" s="1588"/>
      <c r="P55" s="1588"/>
      <c r="Q55" s="1588"/>
      <c r="R55" s="1588"/>
      <c r="S55" s="1588"/>
    </row>
    <row r="56" spans="2:19">
      <c r="B56" s="1194"/>
      <c r="C56" s="362"/>
      <c r="D56" s="1196"/>
      <c r="E56" s="1196"/>
      <c r="F56" s="1196"/>
      <c r="G56" s="1196"/>
      <c r="H56" s="1196"/>
      <c r="I56" s="1196"/>
      <c r="J56" s="1196"/>
      <c r="K56" s="1196"/>
      <c r="L56" s="1196"/>
      <c r="M56" s="1196"/>
      <c r="N56" s="1196"/>
      <c r="O56" s="1196"/>
      <c r="P56" s="1196"/>
      <c r="Q56" s="1196"/>
      <c r="R56" s="1196"/>
      <c r="S56" s="1196"/>
    </row>
    <row r="57" spans="2:19" ht="60" customHeight="1">
      <c r="B57" s="1194"/>
      <c r="C57" s="1711" t="s">
        <v>2220</v>
      </c>
      <c r="D57" s="1711"/>
      <c r="E57" s="1711"/>
      <c r="F57" s="1711"/>
      <c r="G57" s="1711"/>
      <c r="H57" s="1711"/>
      <c r="I57" s="1711"/>
      <c r="J57" s="1711"/>
      <c r="K57" s="1711"/>
      <c r="L57" s="1711"/>
      <c r="M57" s="1711"/>
      <c r="N57" s="1711"/>
      <c r="O57" s="1711"/>
      <c r="P57" s="1711"/>
      <c r="Q57" s="1711"/>
      <c r="R57" s="1711"/>
      <c r="S57" s="1711"/>
    </row>
    <row r="58" spans="2:19">
      <c r="B58" s="1194"/>
      <c r="C58" s="362"/>
      <c r="D58" s="1196"/>
      <c r="E58" s="1196"/>
      <c r="F58" s="1196"/>
      <c r="G58" s="1196"/>
      <c r="H58" s="1196"/>
      <c r="I58" s="1196"/>
      <c r="J58" s="1196"/>
      <c r="K58" s="1196"/>
      <c r="L58" s="1196"/>
      <c r="M58" s="1196"/>
      <c r="N58" s="1196"/>
      <c r="O58" s="1196"/>
      <c r="P58" s="1196"/>
      <c r="Q58" s="1196"/>
      <c r="R58" s="1196"/>
      <c r="S58" s="1196"/>
    </row>
    <row r="59" spans="2:19">
      <c r="B59" s="1192" t="s">
        <v>261</v>
      </c>
      <c r="C59" s="1724" t="s">
        <v>1265</v>
      </c>
      <c r="D59" s="1724"/>
      <c r="E59" s="1724"/>
      <c r="F59" s="1724"/>
      <c r="G59" s="1724"/>
      <c r="H59" s="1724"/>
      <c r="I59" s="1724"/>
      <c r="J59" s="1724"/>
      <c r="K59" s="1724"/>
      <c r="L59" s="1724"/>
      <c r="M59" s="1724"/>
      <c r="N59" s="1724"/>
      <c r="O59" s="1724"/>
      <c r="P59" s="1724"/>
      <c r="Q59" s="1724"/>
      <c r="R59" s="1724"/>
      <c r="S59" s="1724"/>
    </row>
    <row r="60" spans="2:19">
      <c r="B60" s="1194"/>
      <c r="C60" s="1096"/>
      <c r="D60" s="1096"/>
      <c r="E60" s="1096"/>
      <c r="F60" s="1096"/>
      <c r="G60" s="1096"/>
      <c r="H60" s="1096"/>
      <c r="I60" s="1096"/>
      <c r="J60" s="1096"/>
      <c r="K60" s="1096"/>
      <c r="L60" s="1096"/>
      <c r="M60" s="1096"/>
      <c r="N60" s="1096"/>
      <c r="O60" s="1096"/>
      <c r="P60" s="1096"/>
      <c r="Q60" s="1096"/>
      <c r="R60" s="1096"/>
      <c r="S60" s="1096"/>
    </row>
    <row r="61" spans="2:19">
      <c r="B61" s="1194"/>
      <c r="C61" s="1711" t="s">
        <v>2221</v>
      </c>
      <c r="D61" s="1711"/>
      <c r="E61" s="1711"/>
      <c r="F61" s="1711"/>
      <c r="G61" s="1711"/>
      <c r="H61" s="1711"/>
      <c r="I61" s="1711"/>
      <c r="J61" s="1711"/>
      <c r="K61" s="1711"/>
      <c r="L61" s="1711"/>
      <c r="M61" s="1711"/>
      <c r="N61" s="1711"/>
      <c r="O61" s="1711"/>
      <c r="P61" s="1711"/>
      <c r="Q61" s="1711"/>
      <c r="R61" s="1711"/>
      <c r="S61" s="1711"/>
    </row>
    <row r="62" spans="2:19">
      <c r="B62" s="1194"/>
      <c r="C62" s="1096"/>
      <c r="D62" s="1096"/>
      <c r="E62" s="1096"/>
      <c r="F62" s="1096"/>
      <c r="G62" s="1096"/>
      <c r="H62" s="1096"/>
      <c r="I62" s="1096"/>
      <c r="J62" s="1096"/>
      <c r="K62" s="1096"/>
      <c r="L62" s="1096"/>
      <c r="M62" s="1096"/>
      <c r="N62" s="1096"/>
      <c r="O62" s="1096"/>
      <c r="P62" s="1096"/>
      <c r="Q62" s="1096"/>
      <c r="R62" s="1096"/>
      <c r="S62" s="1096"/>
    </row>
    <row r="63" spans="2:19">
      <c r="B63" s="1589" t="s">
        <v>310</v>
      </c>
      <c r="C63" s="1590" t="s">
        <v>1266</v>
      </c>
      <c r="D63" s="1590"/>
      <c r="E63" s="1590"/>
      <c r="F63" s="1590"/>
      <c r="G63" s="1590"/>
      <c r="H63" s="1590"/>
      <c r="I63" s="1590"/>
      <c r="J63" s="1590"/>
      <c r="K63" s="1590"/>
      <c r="L63" s="1590"/>
      <c r="M63" s="1590"/>
      <c r="N63" s="1590"/>
      <c r="O63" s="1590"/>
      <c r="P63" s="1590"/>
      <c r="Q63" s="1590"/>
      <c r="R63" s="1590"/>
      <c r="S63" s="1590"/>
    </row>
    <row r="64" spans="2:19" ht="26.4" customHeight="1">
      <c r="B64" s="1586"/>
      <c r="C64" s="362" t="s">
        <v>1241</v>
      </c>
      <c r="D64" s="1588" t="s">
        <v>1267</v>
      </c>
      <c r="E64" s="1588"/>
      <c r="F64" s="1588"/>
      <c r="G64" s="1588"/>
      <c r="H64" s="1588"/>
      <c r="I64" s="1588"/>
      <c r="J64" s="1588"/>
      <c r="K64" s="1588"/>
      <c r="L64" s="1588"/>
      <c r="M64" s="1588"/>
      <c r="N64" s="1588"/>
      <c r="O64" s="1588"/>
      <c r="P64" s="1588"/>
      <c r="Q64" s="1588"/>
      <c r="R64" s="1588"/>
      <c r="S64" s="1588"/>
    </row>
    <row r="65" spans="2:19" ht="15" customHeight="1">
      <c r="B65" s="1194"/>
      <c r="C65" s="362"/>
      <c r="D65" s="1196"/>
      <c r="E65" s="1196"/>
      <c r="F65" s="1196"/>
      <c r="G65" s="1196"/>
      <c r="H65" s="1196"/>
      <c r="I65" s="1196"/>
      <c r="J65" s="1196"/>
      <c r="K65" s="1196"/>
      <c r="L65" s="1196"/>
      <c r="M65" s="1196"/>
      <c r="N65" s="1196"/>
      <c r="O65" s="1196"/>
      <c r="P65" s="1196"/>
      <c r="Q65" s="1196"/>
      <c r="R65" s="1196"/>
      <c r="S65" s="1196"/>
    </row>
    <row r="66" spans="2:19" ht="30" customHeight="1">
      <c r="B66" s="1194"/>
      <c r="C66" s="1711" t="s">
        <v>2222</v>
      </c>
      <c r="D66" s="1711"/>
      <c r="E66" s="1711"/>
      <c r="F66" s="1711"/>
      <c r="G66" s="1711"/>
      <c r="H66" s="1711"/>
      <c r="I66" s="1711"/>
      <c r="J66" s="1711"/>
      <c r="K66" s="1711"/>
      <c r="L66" s="1711"/>
      <c r="M66" s="1711"/>
      <c r="N66" s="1711"/>
      <c r="O66" s="1711"/>
      <c r="P66" s="1711"/>
      <c r="Q66" s="1711"/>
      <c r="R66" s="1711"/>
      <c r="S66" s="1711"/>
    </row>
    <row r="67" spans="2:19" ht="15" customHeight="1">
      <c r="B67" s="1194"/>
      <c r="C67" s="362"/>
      <c r="D67" s="1196"/>
      <c r="E67" s="1196"/>
      <c r="F67" s="1196"/>
      <c r="G67" s="1196"/>
      <c r="H67" s="1196"/>
      <c r="I67" s="1196"/>
      <c r="J67" s="1196"/>
      <c r="K67" s="1196"/>
      <c r="L67" s="1196"/>
      <c r="M67" s="1196"/>
      <c r="N67" s="1196"/>
      <c r="O67" s="1196"/>
      <c r="P67" s="1196"/>
      <c r="Q67" s="1196"/>
      <c r="R67" s="1196"/>
      <c r="S67" s="1196"/>
    </row>
    <row r="68" spans="2:19">
      <c r="B68" s="361" t="s">
        <v>1268</v>
      </c>
      <c r="C68" s="1592" t="s">
        <v>1269</v>
      </c>
      <c r="D68" s="1592"/>
      <c r="E68" s="1592"/>
      <c r="F68" s="1592"/>
      <c r="G68" s="1592"/>
      <c r="H68" s="1592"/>
      <c r="I68" s="1592"/>
      <c r="J68" s="1592"/>
      <c r="K68" s="1592"/>
      <c r="L68" s="1592"/>
      <c r="M68" s="1592"/>
      <c r="N68" s="1592"/>
      <c r="O68" s="1592"/>
      <c r="P68" s="1592"/>
      <c r="Q68" s="1592"/>
      <c r="R68" s="1592"/>
      <c r="S68" s="1592"/>
    </row>
    <row r="70" spans="2:19">
      <c r="C70" s="1711" t="s">
        <v>2223</v>
      </c>
      <c r="D70" s="1711"/>
      <c r="E70" s="1711"/>
      <c r="F70" s="1711"/>
      <c r="G70" s="1711"/>
      <c r="H70" s="1711"/>
      <c r="I70" s="1711"/>
      <c r="J70" s="1711"/>
      <c r="K70" s="1711"/>
      <c r="L70" s="1711"/>
      <c r="M70" s="1711"/>
      <c r="N70" s="1711"/>
      <c r="O70" s="1711"/>
      <c r="P70" s="1711"/>
      <c r="Q70" s="1711"/>
      <c r="R70" s="1711"/>
      <c r="S70" s="1711"/>
    </row>
  </sheetData>
  <mergeCells count="52">
    <mergeCell ref="C68:S68"/>
    <mergeCell ref="C70:S70"/>
    <mergeCell ref="C59:S59"/>
    <mergeCell ref="C61:S61"/>
    <mergeCell ref="B63:B64"/>
    <mergeCell ref="C63:S63"/>
    <mergeCell ref="D64:S64"/>
    <mergeCell ref="C66:S66"/>
    <mergeCell ref="C51:S51"/>
    <mergeCell ref="C52:S52"/>
    <mergeCell ref="B54:B55"/>
    <mergeCell ref="C54:S54"/>
    <mergeCell ref="D55:S55"/>
    <mergeCell ref="C57:S57"/>
    <mergeCell ref="C42:S42"/>
    <mergeCell ref="C43:S43"/>
    <mergeCell ref="C44:S44"/>
    <mergeCell ref="B46:B49"/>
    <mergeCell ref="C46:S46"/>
    <mergeCell ref="D47:S47"/>
    <mergeCell ref="D48:S48"/>
    <mergeCell ref="D49:S49"/>
    <mergeCell ref="C32:S32"/>
    <mergeCell ref="C34:S34"/>
    <mergeCell ref="B36:B40"/>
    <mergeCell ref="C36:S36"/>
    <mergeCell ref="D37:S37"/>
    <mergeCell ref="D38:S38"/>
    <mergeCell ref="D39:S39"/>
    <mergeCell ref="D40:S40"/>
    <mergeCell ref="C23:S23"/>
    <mergeCell ref="C24:S24"/>
    <mergeCell ref="C25:S25"/>
    <mergeCell ref="C26:S26"/>
    <mergeCell ref="C28:S28"/>
    <mergeCell ref="C30:S30"/>
    <mergeCell ref="C12:S12"/>
    <mergeCell ref="C13:S13"/>
    <mergeCell ref="C14:S14"/>
    <mergeCell ref="B16:B21"/>
    <mergeCell ref="C16:S16"/>
    <mergeCell ref="D17:S17"/>
    <mergeCell ref="D18:S18"/>
    <mergeCell ref="D19:S19"/>
    <mergeCell ref="D20:S20"/>
    <mergeCell ref="D21:S21"/>
    <mergeCell ref="B6:B10"/>
    <mergeCell ref="C6:S6"/>
    <mergeCell ref="D7:S7"/>
    <mergeCell ref="D8:S8"/>
    <mergeCell ref="D9:S9"/>
    <mergeCell ref="D10:S10"/>
  </mergeCells>
  <pageMargins left="0.11811023622047245" right="0.11811023622047245" top="0.74803149606299213" bottom="0.74803149606299213" header="0.31496062992125984" footer="0.31496062992125984"/>
  <pageSetup paperSize="9" scale="27" orientation="landscape" r:id="rId1"/>
  <headerFooter>
    <oddHeader>&amp;C&amp;"Calibri"&amp;10&amp;K000000Public&amp;1#_x000D_&amp;"Calibri"&amp;11&amp;K000000CS
Příloha XXXIII</oddHeader>
    <oddFooter>&amp;C&amp;P</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5A769-5BFA-40CB-8B50-355B44E98092}">
  <sheetPr>
    <tabColor theme="9" tint="0.79998168889431442"/>
    <pageSetUpPr fitToPage="1"/>
  </sheetPr>
  <dimension ref="A1:K27"/>
  <sheetViews>
    <sheetView showGridLines="0" topLeftCell="C1" zoomScaleNormal="100" workbookViewId="0">
      <selection activeCell="C44" sqref="C44:S44"/>
    </sheetView>
  </sheetViews>
  <sheetFormatPr defaultColWidth="9.109375" defaultRowHeight="14.4"/>
  <cols>
    <col min="1" max="1" width="9.109375" style="39"/>
    <col min="2" max="2" width="9.5546875" style="39" customWidth="1"/>
    <col min="3" max="3" width="8.109375" style="39" customWidth="1"/>
    <col min="4" max="4" width="9.109375" style="39"/>
    <col min="5" max="5" width="72.44140625" style="39" customWidth="1"/>
    <col min="6" max="6" width="20.109375" style="39" customWidth="1"/>
    <col min="7" max="8" width="22" style="39" customWidth="1"/>
    <col min="9" max="9" width="44.44140625" style="39" customWidth="1"/>
    <col min="10" max="16384" width="9.109375" style="39"/>
  </cols>
  <sheetData>
    <row r="1" spans="1:9" ht="18">
      <c r="C1" s="656" t="s">
        <v>1233</v>
      </c>
    </row>
    <row r="3" spans="1:9">
      <c r="F3" s="364" t="s">
        <v>6</v>
      </c>
      <c r="G3" s="364" t="s">
        <v>7</v>
      </c>
      <c r="H3" s="364" t="s">
        <v>8</v>
      </c>
      <c r="I3" s="364" t="s">
        <v>43</v>
      </c>
    </row>
    <row r="4" spans="1:9" ht="43.2">
      <c r="C4" s="1593"/>
      <c r="D4" s="1593"/>
      <c r="E4" s="1593"/>
      <c r="F4" s="34" t="s">
        <v>1270</v>
      </c>
      <c r="G4" s="34" t="s">
        <v>1271</v>
      </c>
      <c r="H4" s="34" t="s">
        <v>1272</v>
      </c>
      <c r="I4" s="177" t="s">
        <v>1273</v>
      </c>
    </row>
    <row r="5" spans="1:9" ht="15" customHeight="1">
      <c r="A5" s="365"/>
      <c r="B5" s="364">
        <v>1</v>
      </c>
      <c r="C5" s="1594" t="s">
        <v>1274</v>
      </c>
      <c r="D5" s="1595"/>
      <c r="E5" s="366" t="s">
        <v>1275</v>
      </c>
      <c r="F5" s="366">
        <v>6</v>
      </c>
      <c r="G5" s="366">
        <v>8</v>
      </c>
      <c r="H5" s="366">
        <v>2</v>
      </c>
      <c r="I5" s="366">
        <v>77</v>
      </c>
    </row>
    <row r="6" spans="1:9">
      <c r="B6" s="364">
        <v>2</v>
      </c>
      <c r="C6" s="1596"/>
      <c r="D6" s="1227"/>
      <c r="E6" s="366" t="s">
        <v>1276</v>
      </c>
      <c r="F6" s="1090">
        <v>3479569</v>
      </c>
      <c r="G6" s="1090">
        <v>68819301</v>
      </c>
      <c r="H6" s="1090">
        <v>6057482</v>
      </c>
      <c r="I6" s="1090">
        <v>192059787</v>
      </c>
    </row>
    <row r="7" spans="1:9">
      <c r="B7" s="364">
        <v>3</v>
      </c>
      <c r="C7" s="1596"/>
      <c r="D7" s="1227"/>
      <c r="E7" s="367" t="s">
        <v>1277</v>
      </c>
      <c r="F7" s="1090">
        <v>3479569</v>
      </c>
      <c r="G7" s="1090">
        <v>68819301</v>
      </c>
      <c r="H7" s="1090">
        <v>6057482</v>
      </c>
      <c r="I7" s="1090">
        <v>192059787</v>
      </c>
    </row>
    <row r="8" spans="1:9">
      <c r="B8" s="364">
        <v>4</v>
      </c>
      <c r="C8" s="1596"/>
      <c r="D8" s="1227"/>
      <c r="E8" s="367" t="s">
        <v>1278</v>
      </c>
      <c r="F8" s="368"/>
      <c r="G8" s="368"/>
      <c r="H8" s="368"/>
      <c r="I8" s="368"/>
    </row>
    <row r="9" spans="1:9">
      <c r="B9" s="364" t="s">
        <v>1279</v>
      </c>
      <c r="C9" s="1596"/>
      <c r="D9" s="1227"/>
      <c r="E9" s="372" t="s">
        <v>1280</v>
      </c>
      <c r="F9" s="366">
        <v>0</v>
      </c>
      <c r="G9" s="366">
        <v>0</v>
      </c>
      <c r="H9" s="366">
        <v>0</v>
      </c>
      <c r="I9" s="366">
        <v>0</v>
      </c>
    </row>
    <row r="10" spans="1:9">
      <c r="B10" s="364">
        <v>5</v>
      </c>
      <c r="C10" s="1596"/>
      <c r="D10" s="1227"/>
      <c r="E10" s="372" t="s">
        <v>1281</v>
      </c>
      <c r="F10" s="366">
        <v>0</v>
      </c>
      <c r="G10" s="366">
        <v>0</v>
      </c>
      <c r="H10" s="366">
        <v>0</v>
      </c>
      <c r="I10" s="366">
        <v>0</v>
      </c>
    </row>
    <row r="11" spans="1:9">
      <c r="B11" s="364" t="s">
        <v>1282</v>
      </c>
      <c r="C11" s="1596"/>
      <c r="D11" s="1227"/>
      <c r="E11" s="367" t="s">
        <v>1283</v>
      </c>
      <c r="F11" s="366">
        <v>0</v>
      </c>
      <c r="G11" s="366">
        <v>0</v>
      </c>
      <c r="H11" s="366">
        <v>0</v>
      </c>
      <c r="I11" s="366">
        <v>0</v>
      </c>
    </row>
    <row r="12" spans="1:9">
      <c r="B12" s="364">
        <v>6</v>
      </c>
      <c r="C12" s="1596"/>
      <c r="D12" s="1227"/>
      <c r="E12" s="367" t="s">
        <v>1278</v>
      </c>
      <c r="F12" s="368"/>
      <c r="G12" s="368"/>
      <c r="H12" s="368"/>
      <c r="I12" s="368"/>
    </row>
    <row r="13" spans="1:9">
      <c r="B13" s="364">
        <v>7</v>
      </c>
      <c r="C13" s="1596"/>
      <c r="D13" s="1227"/>
      <c r="E13" s="367" t="s">
        <v>1284</v>
      </c>
      <c r="F13" s="366">
        <v>0</v>
      </c>
      <c r="G13" s="366">
        <v>0</v>
      </c>
      <c r="H13" s="366">
        <v>0</v>
      </c>
      <c r="I13" s="366">
        <v>0</v>
      </c>
    </row>
    <row r="14" spans="1:9">
      <c r="B14" s="364">
        <v>8</v>
      </c>
      <c r="C14" s="1597"/>
      <c r="D14" s="1229"/>
      <c r="E14" s="367" t="s">
        <v>1278</v>
      </c>
      <c r="F14" s="368"/>
      <c r="G14" s="368"/>
      <c r="H14" s="368"/>
      <c r="I14" s="368"/>
    </row>
    <row r="15" spans="1:9">
      <c r="B15" s="364">
        <v>9</v>
      </c>
      <c r="C15" s="1598" t="s">
        <v>1285</v>
      </c>
      <c r="D15" s="1598"/>
      <c r="E15" s="366" t="s">
        <v>1275</v>
      </c>
      <c r="F15" s="366">
        <v>6</v>
      </c>
      <c r="G15" s="366">
        <v>8</v>
      </c>
      <c r="H15" s="366">
        <v>2</v>
      </c>
      <c r="I15" s="366">
        <v>83</v>
      </c>
    </row>
    <row r="16" spans="1:9">
      <c r="B16" s="364">
        <v>10</v>
      </c>
      <c r="C16" s="1598"/>
      <c r="D16" s="1598"/>
      <c r="E16" s="366" t="s">
        <v>1286</v>
      </c>
      <c r="F16" s="366">
        <v>0</v>
      </c>
      <c r="G16" s="1090">
        <v>24451311</v>
      </c>
      <c r="H16" s="1090">
        <v>1584650</v>
      </c>
      <c r="I16" s="1090">
        <v>82539465</v>
      </c>
    </row>
    <row r="17" spans="2:11">
      <c r="B17" s="364">
        <v>11</v>
      </c>
      <c r="C17" s="1598"/>
      <c r="D17" s="1598"/>
      <c r="E17" s="367" t="s">
        <v>1277</v>
      </c>
      <c r="F17" s="366">
        <v>0</v>
      </c>
      <c r="G17" s="1090">
        <v>12225655</v>
      </c>
      <c r="H17" s="1090">
        <v>792325</v>
      </c>
      <c r="I17" s="1090">
        <v>48114310</v>
      </c>
      <c r="K17" s="1091"/>
    </row>
    <row r="18" spans="2:11">
      <c r="B18" s="364">
        <v>12</v>
      </c>
      <c r="C18" s="1598"/>
      <c r="D18" s="1598"/>
      <c r="E18" s="1092" t="s">
        <v>1287</v>
      </c>
      <c r="F18" s="366">
        <v>0</v>
      </c>
      <c r="G18" s="1090">
        <v>6556747</v>
      </c>
      <c r="H18" s="1090">
        <v>316930</v>
      </c>
      <c r="I18" s="1090">
        <v>14598109</v>
      </c>
    </row>
    <row r="19" spans="2:11">
      <c r="B19" s="364" t="s">
        <v>1288</v>
      </c>
      <c r="C19" s="1598"/>
      <c r="D19" s="1598"/>
      <c r="E19" s="372" t="s">
        <v>1280</v>
      </c>
      <c r="F19" s="366">
        <v>0</v>
      </c>
      <c r="G19" s="366">
        <v>0</v>
      </c>
      <c r="H19" s="366">
        <v>0</v>
      </c>
      <c r="I19" s="366">
        <v>0</v>
      </c>
    </row>
    <row r="20" spans="2:11">
      <c r="B20" s="364" t="s">
        <v>1289</v>
      </c>
      <c r="C20" s="1598"/>
      <c r="D20" s="1598"/>
      <c r="E20" s="1092" t="s">
        <v>1287</v>
      </c>
      <c r="F20" s="366">
        <v>0</v>
      </c>
      <c r="G20" s="366">
        <v>0</v>
      </c>
      <c r="H20" s="366">
        <v>0</v>
      </c>
      <c r="I20" s="366">
        <v>0</v>
      </c>
    </row>
    <row r="21" spans="2:11">
      <c r="B21" s="364" t="s">
        <v>1290</v>
      </c>
      <c r="C21" s="1598"/>
      <c r="D21" s="1598"/>
      <c r="E21" s="372" t="s">
        <v>1281</v>
      </c>
      <c r="F21" s="366">
        <v>0</v>
      </c>
      <c r="G21" s="1090">
        <v>12225656</v>
      </c>
      <c r="H21" s="1090">
        <v>792325</v>
      </c>
      <c r="I21" s="1090">
        <v>34425155</v>
      </c>
    </row>
    <row r="22" spans="2:11">
      <c r="B22" s="364" t="s">
        <v>1291</v>
      </c>
      <c r="C22" s="1598"/>
      <c r="D22" s="1598"/>
      <c r="E22" s="1092" t="s">
        <v>1287</v>
      </c>
      <c r="F22" s="366">
        <v>0</v>
      </c>
      <c r="G22" s="1090">
        <v>6556747</v>
      </c>
      <c r="H22" s="1090">
        <v>316930</v>
      </c>
      <c r="I22" s="1090">
        <v>13770062</v>
      </c>
    </row>
    <row r="23" spans="2:11">
      <c r="B23" s="364" t="s">
        <v>1292</v>
      </c>
      <c r="C23" s="1598"/>
      <c r="D23" s="1598"/>
      <c r="E23" s="367" t="s">
        <v>1283</v>
      </c>
      <c r="F23" s="366">
        <v>0</v>
      </c>
      <c r="G23" s="366">
        <v>0</v>
      </c>
      <c r="H23" s="366">
        <v>0</v>
      </c>
      <c r="I23" s="366">
        <v>0</v>
      </c>
    </row>
    <row r="24" spans="2:11">
      <c r="B24" s="364" t="s">
        <v>1293</v>
      </c>
      <c r="C24" s="1598"/>
      <c r="D24" s="1598"/>
      <c r="E24" s="1092" t="s">
        <v>1287</v>
      </c>
      <c r="F24" s="366">
        <v>0</v>
      </c>
      <c r="G24" s="366">
        <v>0</v>
      </c>
      <c r="H24" s="366">
        <v>0</v>
      </c>
      <c r="I24" s="366">
        <v>0</v>
      </c>
    </row>
    <row r="25" spans="2:11">
      <c r="B25" s="364">
        <v>15</v>
      </c>
      <c r="C25" s="1598"/>
      <c r="D25" s="1598"/>
      <c r="E25" s="367" t="s">
        <v>1284</v>
      </c>
      <c r="F25" s="366">
        <v>0</v>
      </c>
      <c r="G25" s="366">
        <v>0</v>
      </c>
      <c r="H25" s="366">
        <v>0</v>
      </c>
      <c r="I25" s="366">
        <v>0</v>
      </c>
    </row>
    <row r="26" spans="2:11">
      <c r="B26" s="364">
        <v>16</v>
      </c>
      <c r="C26" s="1598"/>
      <c r="D26" s="1598"/>
      <c r="E26" s="1092" t="s">
        <v>1287</v>
      </c>
      <c r="F26" s="366">
        <v>0</v>
      </c>
      <c r="G26" s="366">
        <v>0</v>
      </c>
      <c r="H26" s="366">
        <v>0</v>
      </c>
      <c r="I26" s="366">
        <v>0</v>
      </c>
    </row>
    <row r="27" spans="2:11">
      <c r="B27" s="364">
        <v>17</v>
      </c>
      <c r="C27" s="1593" t="s">
        <v>1294</v>
      </c>
      <c r="D27" s="1593"/>
      <c r="E27" s="1593"/>
      <c r="F27" s="1090">
        <f>F16+F6</f>
        <v>3479569</v>
      </c>
      <c r="G27" s="1090">
        <f t="shared" ref="G27:I27" si="0">G16+G6</f>
        <v>93270612</v>
      </c>
      <c r="H27" s="1090">
        <f t="shared" si="0"/>
        <v>7642132</v>
      </c>
      <c r="I27" s="1090">
        <f t="shared" si="0"/>
        <v>274599252</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legacy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8E736-CF09-4EB3-89DE-452BFDA41DEE}">
  <sheetPr>
    <tabColor theme="9" tint="0.79998168889431442"/>
    <pageSetUpPr fitToPage="1"/>
  </sheetPr>
  <dimension ref="A1:G29"/>
  <sheetViews>
    <sheetView showGridLines="0" zoomScale="90" zoomScaleNormal="90" zoomScalePageLayoutView="90" workbookViewId="0">
      <selection activeCell="C44" sqref="C44:S44"/>
    </sheetView>
  </sheetViews>
  <sheetFormatPr defaultColWidth="9.109375" defaultRowHeight="14.4"/>
  <cols>
    <col min="1" max="1" width="5" style="39" customWidth="1"/>
    <col min="2" max="2" width="43" style="39" customWidth="1"/>
    <col min="3" max="3" width="75.33203125" style="39" customWidth="1"/>
    <col min="4" max="4" width="24.44140625" style="39" customWidth="1"/>
    <col min="5" max="5" width="23.33203125" style="39" customWidth="1"/>
    <col min="6" max="6" width="21" style="39" customWidth="1"/>
    <col min="7" max="7" width="25" style="39" customWidth="1"/>
    <col min="8" max="8" width="25.33203125" style="39" customWidth="1"/>
    <col min="9" max="9" width="23.109375" style="39" customWidth="1"/>
    <col min="10" max="10" width="29.6640625" style="39" customWidth="1"/>
    <col min="11" max="11" width="22" style="39" customWidth="1"/>
    <col min="12" max="12" width="16.44140625" style="39" customWidth="1"/>
    <col min="13" max="13" width="14.88671875" style="39" customWidth="1"/>
    <col min="14" max="14" width="14.5546875" style="39" customWidth="1"/>
    <col min="15" max="15" width="31.5546875" style="39" customWidth="1"/>
    <col min="16" max="16384" width="9.109375" style="39"/>
  </cols>
  <sheetData>
    <row r="1" spans="1:7" ht="18">
      <c r="B1" s="656" t="s">
        <v>1234</v>
      </c>
    </row>
    <row r="4" spans="1:7">
      <c r="B4" s="363"/>
      <c r="D4" s="364" t="s">
        <v>6</v>
      </c>
      <c r="E4" s="364" t="s">
        <v>7</v>
      </c>
      <c r="F4" s="364" t="s">
        <v>8</v>
      </c>
      <c r="G4" s="364" t="s">
        <v>43</v>
      </c>
    </row>
    <row r="5" spans="1:7" ht="28.8">
      <c r="B5" s="1606"/>
      <c r="C5" s="1607"/>
      <c r="D5" s="34" t="s">
        <v>1270</v>
      </c>
      <c r="E5" s="34" t="s">
        <v>1271</v>
      </c>
      <c r="F5" s="34" t="s">
        <v>1272</v>
      </c>
      <c r="G5" s="34" t="s">
        <v>1273</v>
      </c>
    </row>
    <row r="6" spans="1:7">
      <c r="A6" s="364"/>
      <c r="B6" s="1603" t="s">
        <v>1295</v>
      </c>
      <c r="C6" s="1604"/>
      <c r="D6" s="1604"/>
      <c r="E6" s="1604"/>
      <c r="F6" s="1604"/>
      <c r="G6" s="1605"/>
    </row>
    <row r="7" spans="1:7">
      <c r="A7" s="364">
        <v>1</v>
      </c>
      <c r="B7" s="1601" t="s">
        <v>1296</v>
      </c>
      <c r="C7" s="1602"/>
      <c r="D7" s="366">
        <v>0</v>
      </c>
      <c r="E7" s="366">
        <v>0</v>
      </c>
      <c r="F7" s="366">
        <v>0</v>
      </c>
      <c r="G7" s="366">
        <v>0</v>
      </c>
    </row>
    <row r="8" spans="1:7">
      <c r="A8" s="364">
        <v>2</v>
      </c>
      <c r="B8" s="1601" t="s">
        <v>1297</v>
      </c>
      <c r="C8" s="1602"/>
      <c r="D8" s="366">
        <v>0</v>
      </c>
      <c r="E8" s="366">
        <v>0</v>
      </c>
      <c r="F8" s="366">
        <v>0</v>
      </c>
      <c r="G8" s="366">
        <v>0</v>
      </c>
    </row>
    <row r="9" spans="1:7">
      <c r="A9" s="364">
        <v>3</v>
      </c>
      <c r="B9" s="1599" t="s">
        <v>1298</v>
      </c>
      <c r="C9" s="1600"/>
      <c r="D9" s="369">
        <v>0</v>
      </c>
      <c r="E9" s="366">
        <v>0</v>
      </c>
      <c r="F9" s="366">
        <v>0</v>
      </c>
      <c r="G9" s="370">
        <v>0</v>
      </c>
    </row>
    <row r="10" spans="1:7">
      <c r="A10" s="364"/>
      <c r="B10" s="1603" t="s">
        <v>1299</v>
      </c>
      <c r="C10" s="1604"/>
      <c r="D10" s="1604"/>
      <c r="E10" s="1604"/>
      <c r="F10" s="1604"/>
      <c r="G10" s="1605"/>
    </row>
    <row r="11" spans="1:7">
      <c r="A11" s="364">
        <v>4</v>
      </c>
      <c r="B11" s="1601" t="s">
        <v>1300</v>
      </c>
      <c r="C11" s="1602"/>
      <c r="D11" s="366">
        <v>0</v>
      </c>
      <c r="E11" s="366">
        <v>0</v>
      </c>
      <c r="F11" s="366">
        <v>0</v>
      </c>
      <c r="G11" s="366">
        <v>0</v>
      </c>
    </row>
    <row r="12" spans="1:7">
      <c r="A12" s="364">
        <v>5</v>
      </c>
      <c r="B12" s="1601" t="s">
        <v>1301</v>
      </c>
      <c r="C12" s="1602"/>
      <c r="D12" s="366">
        <v>0</v>
      </c>
      <c r="E12" s="366">
        <v>0</v>
      </c>
      <c r="F12" s="366">
        <v>0</v>
      </c>
      <c r="G12" s="1090">
        <v>0</v>
      </c>
    </row>
    <row r="13" spans="1:7">
      <c r="A13" s="364"/>
      <c r="B13" s="1603" t="s">
        <v>1302</v>
      </c>
      <c r="C13" s="1604"/>
      <c r="D13" s="1604"/>
      <c r="E13" s="1604"/>
      <c r="F13" s="1604"/>
      <c r="G13" s="1605"/>
    </row>
    <row r="14" spans="1:7">
      <c r="A14" s="364">
        <v>6</v>
      </c>
      <c r="B14" s="1601" t="s">
        <v>1303</v>
      </c>
      <c r="C14" s="1602"/>
      <c r="D14" s="366">
        <v>0</v>
      </c>
      <c r="E14" s="366">
        <v>0</v>
      </c>
      <c r="F14" s="366">
        <v>0</v>
      </c>
      <c r="G14" s="366">
        <v>1</v>
      </c>
    </row>
    <row r="15" spans="1:7">
      <c r="A15" s="364">
        <v>7</v>
      </c>
      <c r="B15" s="1601" t="s">
        <v>1304</v>
      </c>
      <c r="C15" s="1602"/>
      <c r="D15" s="366">
        <v>0</v>
      </c>
      <c r="E15" s="366">
        <v>0</v>
      </c>
      <c r="F15" s="366">
        <v>0</v>
      </c>
      <c r="G15" s="1090">
        <v>1221315</v>
      </c>
    </row>
    <row r="16" spans="1:7">
      <c r="A16" s="364">
        <v>8</v>
      </c>
      <c r="B16" s="1599" t="s">
        <v>1305</v>
      </c>
      <c r="C16" s="1600"/>
      <c r="D16" s="366">
        <v>0</v>
      </c>
      <c r="E16" s="366">
        <v>0</v>
      </c>
      <c r="F16" s="366">
        <v>0</v>
      </c>
      <c r="G16" s="1090">
        <v>1221315</v>
      </c>
    </row>
    <row r="17" spans="1:7" ht="15" customHeight="1">
      <c r="A17" s="364">
        <v>9</v>
      </c>
      <c r="B17" s="1599" t="s">
        <v>1306</v>
      </c>
      <c r="C17" s="1600"/>
      <c r="D17" s="366">
        <v>0</v>
      </c>
      <c r="E17" s="366">
        <v>0</v>
      </c>
      <c r="F17" s="366">
        <v>0</v>
      </c>
      <c r="G17" s="366">
        <v>0</v>
      </c>
    </row>
    <row r="18" spans="1:7" ht="15" customHeight="1">
      <c r="A18" s="364">
        <v>10</v>
      </c>
      <c r="B18" s="1599" t="s">
        <v>1307</v>
      </c>
      <c r="C18" s="1600"/>
      <c r="D18" s="366">
        <v>0</v>
      </c>
      <c r="E18" s="366">
        <v>0</v>
      </c>
      <c r="F18" s="366">
        <v>0</v>
      </c>
      <c r="G18" s="366">
        <v>0</v>
      </c>
    </row>
    <row r="19" spans="1:7">
      <c r="A19" s="364">
        <v>11</v>
      </c>
      <c r="B19" s="1599" t="s">
        <v>1308</v>
      </c>
      <c r="C19" s="1600"/>
      <c r="D19" s="366">
        <v>0</v>
      </c>
      <c r="E19" s="366">
        <v>0</v>
      </c>
      <c r="F19" s="366">
        <v>0</v>
      </c>
      <c r="G19" s="1090">
        <v>1221315</v>
      </c>
    </row>
    <row r="25" spans="1:7">
      <c r="B25" s="1587"/>
      <c r="C25" s="1587"/>
      <c r="D25" s="1587"/>
      <c r="E25" s="1587"/>
      <c r="F25" s="1587"/>
      <c r="G25" s="1587"/>
    </row>
    <row r="29" spans="1:7" ht="29.25" customHeight="1"/>
  </sheetData>
  <mergeCells count="16">
    <mergeCell ref="B17:C17"/>
    <mergeCell ref="B18:C18"/>
    <mergeCell ref="B19:C19"/>
    <mergeCell ref="B25:G25"/>
    <mergeCell ref="B11:C11"/>
    <mergeCell ref="B12:C12"/>
    <mergeCell ref="B13:G13"/>
    <mergeCell ref="B14:C14"/>
    <mergeCell ref="B15:C15"/>
    <mergeCell ref="B16:C16"/>
    <mergeCell ref="B5:C5"/>
    <mergeCell ref="B6:G6"/>
    <mergeCell ref="B7:C7"/>
    <mergeCell ref="B8:C8"/>
    <mergeCell ref="B9:C9"/>
    <mergeCell ref="B10:G10"/>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112</vt:i4>
      </vt:variant>
      <vt:variant>
        <vt:lpstr>Pojmenované oblasti</vt:lpstr>
      </vt:variant>
      <vt:variant>
        <vt:i4>17</vt:i4>
      </vt:variant>
    </vt:vector>
  </HeadingPairs>
  <TitlesOfParts>
    <vt:vector size="129" baseType="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EBA GL 2020_07-1</vt:lpstr>
      <vt:lpstr>EBA GL 2020_07-2</vt:lpstr>
      <vt:lpstr>EBA GL 2020_07-3</vt:lpstr>
      <vt:lpstr>Definice_Legenda</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2022-11-11T12:18:58Z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2022-11-11T12:18:49Z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7a6be6b3-6f5a-422f-8765-9bfa432bee52</vt:lpwstr>
  </property>
  <property fmtid="{D5CDD505-2E9C-101B-9397-08002B2CF9AE}" pid="9" name="MSIP_Label_a5a63cc4-2ec6-44d2-91a5-2f2bdabdec44_ContentBits">
    <vt:lpwstr>1</vt:lpwstr>
  </property>
</Properties>
</file>